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BAADE3C6-7661-4D90-A289-7F89FA62FC98}" xr6:coauthVersionLast="32" xr6:coauthVersionMax="32" xr10:uidLastSave="{00000000-0000-0000-0000-000000000000}"/>
  <bookViews>
    <workbookView xWindow="0" yWindow="0" windowWidth="28800" windowHeight="12375" activeTab="1" xr2:uid="{00000000-000D-0000-FFFF-FFFF00000000}"/>
  </bookViews>
  <sheets>
    <sheet name="Participants" sheetId="1" r:id="rId1"/>
    <sheet name="50 - All" sheetId="2" r:id="rId2"/>
    <sheet name="100- All" sheetId="3" r:id="rId3"/>
    <sheet name="200 - All" sheetId="4" r:id="rId4"/>
    <sheet name="400 - All" sheetId="5" r:id="rId5"/>
    <sheet name="800 - ALL" sheetId="6" r:id="rId6"/>
    <sheet name="4x100 - ALL" sheetId="7" r:id="rId7"/>
    <sheet name="Long Jump" sheetId="8" r:id="rId8"/>
    <sheet name="Results" sheetId="9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K126" i="8" l="1"/>
  <c r="J126" i="8"/>
  <c r="I126" i="8"/>
  <c r="H126" i="8"/>
  <c r="G126" i="8"/>
  <c r="K92" i="8"/>
  <c r="J92" i="8"/>
  <c r="I92" i="8"/>
  <c r="H92" i="8"/>
  <c r="G92" i="8"/>
  <c r="Q20" i="7" l="1"/>
  <c r="L33" i="7"/>
  <c r="L34" i="7" s="1"/>
  <c r="L35" i="7" s="1"/>
  <c r="L36" i="7" s="1"/>
  <c r="L37" i="7" s="1"/>
  <c r="L38" i="7" s="1"/>
  <c r="L39" i="7" s="1"/>
  <c r="L40" i="7" s="1"/>
  <c r="L41" i="7" s="1"/>
  <c r="L11" i="7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K35" i="6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11" i="6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83" i="5"/>
  <c r="K84" i="5" s="1"/>
  <c r="K85" i="5" s="1"/>
  <c r="K86" i="5" s="1"/>
  <c r="K87" i="5" s="1"/>
  <c r="K88" i="5" s="1"/>
  <c r="K89" i="5" s="1"/>
  <c r="K90" i="5" s="1"/>
  <c r="K91" i="5" s="1"/>
  <c r="K92" i="5" s="1"/>
  <c r="K93" i="5" s="1"/>
  <c r="K94" i="5" s="1"/>
  <c r="K95" i="5" s="1"/>
  <c r="K96" i="5" s="1"/>
  <c r="K97" i="5" s="1"/>
  <c r="K98" i="5" s="1"/>
  <c r="K99" i="5" s="1"/>
  <c r="K100" i="5" s="1"/>
  <c r="K101" i="5" s="1"/>
  <c r="K102" i="5" s="1"/>
  <c r="K103" i="5" s="1"/>
  <c r="K104" i="5" s="1"/>
  <c r="K105" i="5" s="1"/>
  <c r="K106" i="5" s="1"/>
  <c r="K107" i="5" s="1"/>
  <c r="K108" i="5" s="1"/>
  <c r="K109" i="5" s="1"/>
  <c r="K110" i="5" s="1"/>
  <c r="K111" i="5" s="1"/>
  <c r="K112" i="5" s="1"/>
  <c r="K113" i="5" s="1"/>
  <c r="K114" i="5" s="1"/>
  <c r="K115" i="5" s="1"/>
  <c r="K116" i="5" s="1"/>
  <c r="K117" i="5" s="1"/>
  <c r="K118" i="5" s="1"/>
  <c r="K119" i="5" s="1"/>
  <c r="K120" i="5" s="1"/>
  <c r="K121" i="5" s="1"/>
  <c r="K122" i="5" s="1"/>
  <c r="K123" i="5" s="1"/>
  <c r="K124" i="5" s="1"/>
  <c r="K125" i="5" s="1"/>
  <c r="K126" i="5" s="1"/>
  <c r="K127" i="5" s="1"/>
  <c r="K128" i="5" s="1"/>
  <c r="K129" i="5" s="1"/>
  <c r="K82" i="5"/>
  <c r="K10" i="5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119" i="4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0" i="4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31" i="3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K188" i="3" s="1"/>
  <c r="K189" i="3" s="1"/>
  <c r="K190" i="3" s="1"/>
  <c r="K191" i="3" s="1"/>
  <c r="K192" i="3" s="1"/>
  <c r="K193" i="3" s="1"/>
  <c r="K194" i="3" s="1"/>
  <c r="K195" i="3" s="1"/>
  <c r="K196" i="3" s="1"/>
  <c r="K197" i="3" s="1"/>
  <c r="K198" i="3" s="1"/>
  <c r="K199" i="3" s="1"/>
  <c r="K200" i="3" s="1"/>
  <c r="K201" i="3" s="1"/>
  <c r="K202" i="3" s="1"/>
  <c r="K203" i="3" s="1"/>
  <c r="K204" i="3" s="1"/>
  <c r="K205" i="3" s="1"/>
  <c r="K206" i="3" s="1"/>
  <c r="K207" i="3" s="1"/>
  <c r="K208" i="3" s="1"/>
  <c r="K209" i="3" s="1"/>
  <c r="K210" i="3" s="1"/>
  <c r="K211" i="3" s="1"/>
  <c r="K212" i="3" s="1"/>
  <c r="K130" i="3"/>
  <c r="K10" i="3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37" i="2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10" i="2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L13" i="8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L46" i="8" s="1"/>
  <c r="L47" i="8" s="1"/>
  <c r="L48" i="8" s="1"/>
  <c r="L49" i="8" s="1"/>
  <c r="L50" i="8" s="1"/>
  <c r="L51" i="8" s="1"/>
  <c r="L52" i="8" s="1"/>
  <c r="L53" i="8" s="1"/>
  <c r="L54" i="8" s="1"/>
  <c r="L55" i="8" s="1"/>
  <c r="L56" i="8" s="1"/>
  <c r="L57" i="8" s="1"/>
  <c r="L58" i="8" s="1"/>
  <c r="L59" i="8" s="1"/>
  <c r="L60" i="8" s="1"/>
  <c r="L74" i="8"/>
  <c r="L75" i="8" s="1"/>
  <c r="L76" i="8" s="1"/>
  <c r="L77" i="8" s="1"/>
  <c r="L78" i="8" s="1"/>
  <c r="L79" i="8" s="1"/>
  <c r="L80" i="8" s="1"/>
  <c r="L81" i="8" s="1"/>
  <c r="L82" i="8" s="1"/>
  <c r="L83" i="8" s="1"/>
  <c r="L84" i="8" s="1"/>
  <c r="L85" i="8" s="1"/>
  <c r="L86" i="8" s="1"/>
  <c r="L87" i="8" s="1"/>
  <c r="L88" i="8" s="1"/>
  <c r="L89" i="8" s="1"/>
  <c r="L90" i="8" s="1"/>
  <c r="L91" i="8" s="1"/>
  <c r="L92" i="8" s="1"/>
  <c r="K87" i="8"/>
  <c r="J87" i="8"/>
  <c r="I87" i="8"/>
  <c r="H87" i="8"/>
  <c r="G87" i="8"/>
  <c r="L94" i="8" l="1"/>
  <c r="L95" i="8" s="1"/>
  <c r="L96" i="8" s="1"/>
  <c r="L97" i="8" s="1"/>
  <c r="L98" i="8" s="1"/>
  <c r="L99" i="8" s="1"/>
  <c r="L100" i="8" s="1"/>
  <c r="L101" i="8" s="1"/>
  <c r="L102" i="8" s="1"/>
  <c r="L103" i="8" s="1"/>
  <c r="L104" i="8" s="1"/>
  <c r="L105" i="8" s="1"/>
  <c r="L106" i="8" s="1"/>
  <c r="L107" i="8" s="1"/>
  <c r="L108" i="8" s="1"/>
  <c r="L109" i="8" s="1"/>
  <c r="L110" i="8" s="1"/>
  <c r="L111" i="8" s="1"/>
  <c r="L112" i="8" s="1"/>
  <c r="L113" i="8" s="1"/>
  <c r="L114" i="8" s="1"/>
  <c r="L115" i="8" s="1"/>
  <c r="L116" i="8" s="1"/>
  <c r="L117" i="8" s="1"/>
  <c r="L118" i="8" s="1"/>
  <c r="L119" i="8" s="1"/>
  <c r="L120" i="8" s="1"/>
  <c r="L121" i="8" s="1"/>
  <c r="L122" i="8" s="1"/>
  <c r="L123" i="8" s="1"/>
  <c r="L124" i="8" s="1"/>
  <c r="F138" i="2"/>
  <c r="G138" i="2"/>
  <c r="H138" i="2"/>
  <c r="I138" i="2"/>
  <c r="J138" i="2"/>
  <c r="F212" i="2"/>
  <c r="G212" i="2"/>
  <c r="H212" i="2"/>
  <c r="I212" i="2"/>
  <c r="J212" i="2"/>
  <c r="F121" i="3"/>
  <c r="G121" i="3"/>
  <c r="H121" i="3"/>
  <c r="I121" i="3"/>
  <c r="J121" i="3"/>
  <c r="K127" i="8"/>
  <c r="J127" i="8"/>
  <c r="I127" i="8"/>
  <c r="H127" i="8"/>
  <c r="G127" i="8"/>
  <c r="K125" i="8"/>
  <c r="J125" i="8"/>
  <c r="I125" i="8"/>
  <c r="H125" i="8"/>
  <c r="G125" i="8"/>
  <c r="K124" i="8"/>
  <c r="J124" i="8"/>
  <c r="I124" i="8"/>
  <c r="H124" i="8"/>
  <c r="G124" i="8"/>
  <c r="K123" i="8"/>
  <c r="J123" i="8"/>
  <c r="I123" i="8"/>
  <c r="H123" i="8"/>
  <c r="G123" i="8"/>
  <c r="K122" i="8"/>
  <c r="J122" i="8"/>
  <c r="I122" i="8"/>
  <c r="H122" i="8"/>
  <c r="G122" i="8"/>
  <c r="K121" i="8"/>
  <c r="J121" i="8"/>
  <c r="I121" i="8"/>
  <c r="H121" i="8"/>
  <c r="G121" i="8"/>
  <c r="K120" i="8"/>
  <c r="J120" i="8"/>
  <c r="I120" i="8"/>
  <c r="H120" i="8"/>
  <c r="G120" i="8"/>
  <c r="K119" i="8"/>
  <c r="J119" i="8"/>
  <c r="I119" i="8"/>
  <c r="H119" i="8"/>
  <c r="G119" i="8"/>
  <c r="K118" i="8"/>
  <c r="J118" i="8"/>
  <c r="I118" i="8"/>
  <c r="H118" i="8"/>
  <c r="G118" i="8"/>
  <c r="K117" i="8"/>
  <c r="J117" i="8"/>
  <c r="I117" i="8"/>
  <c r="H117" i="8"/>
  <c r="G117" i="8"/>
  <c r="K116" i="8"/>
  <c r="J116" i="8"/>
  <c r="I116" i="8"/>
  <c r="H116" i="8"/>
  <c r="G116" i="8"/>
  <c r="K115" i="8"/>
  <c r="J115" i="8"/>
  <c r="I115" i="8"/>
  <c r="H115" i="8"/>
  <c r="G115" i="8"/>
  <c r="K114" i="8"/>
  <c r="J114" i="8"/>
  <c r="I114" i="8"/>
  <c r="H114" i="8"/>
  <c r="G114" i="8"/>
  <c r="K113" i="8"/>
  <c r="J113" i="8"/>
  <c r="I113" i="8"/>
  <c r="H113" i="8"/>
  <c r="G113" i="8"/>
  <c r="K112" i="8"/>
  <c r="J112" i="8"/>
  <c r="I112" i="8"/>
  <c r="H112" i="8"/>
  <c r="G112" i="8"/>
  <c r="K111" i="8"/>
  <c r="J111" i="8"/>
  <c r="I111" i="8"/>
  <c r="H111" i="8"/>
  <c r="G111" i="8"/>
  <c r="K110" i="8"/>
  <c r="J110" i="8"/>
  <c r="I110" i="8"/>
  <c r="H110" i="8"/>
  <c r="G110" i="8"/>
  <c r="K109" i="8"/>
  <c r="J109" i="8"/>
  <c r="I109" i="8"/>
  <c r="H109" i="8"/>
  <c r="G109" i="8"/>
  <c r="K108" i="8"/>
  <c r="J108" i="8"/>
  <c r="I108" i="8"/>
  <c r="H108" i="8"/>
  <c r="G108" i="8"/>
  <c r="K107" i="8"/>
  <c r="J107" i="8"/>
  <c r="I107" i="8"/>
  <c r="H107" i="8"/>
  <c r="G107" i="8"/>
  <c r="K106" i="8"/>
  <c r="J106" i="8"/>
  <c r="I106" i="8"/>
  <c r="H106" i="8"/>
  <c r="G106" i="8"/>
  <c r="K105" i="8"/>
  <c r="J105" i="8"/>
  <c r="I105" i="8"/>
  <c r="H105" i="8"/>
  <c r="G105" i="8"/>
  <c r="K104" i="8"/>
  <c r="J104" i="8"/>
  <c r="I104" i="8"/>
  <c r="H104" i="8"/>
  <c r="G104" i="8"/>
  <c r="K103" i="8"/>
  <c r="J103" i="8"/>
  <c r="I103" i="8"/>
  <c r="H103" i="8"/>
  <c r="G103" i="8"/>
  <c r="K102" i="8"/>
  <c r="J102" i="8"/>
  <c r="I102" i="8"/>
  <c r="H102" i="8"/>
  <c r="G102" i="8"/>
  <c r="K101" i="8"/>
  <c r="J101" i="8"/>
  <c r="I101" i="8"/>
  <c r="H101" i="8"/>
  <c r="G101" i="8"/>
  <c r="K100" i="8"/>
  <c r="J100" i="8"/>
  <c r="I100" i="8"/>
  <c r="H100" i="8"/>
  <c r="G100" i="8"/>
  <c r="K99" i="8"/>
  <c r="J99" i="8"/>
  <c r="I99" i="8"/>
  <c r="H99" i="8"/>
  <c r="G99" i="8"/>
  <c r="K98" i="8"/>
  <c r="J98" i="8"/>
  <c r="I98" i="8"/>
  <c r="H98" i="8"/>
  <c r="G98" i="8"/>
  <c r="K97" i="8"/>
  <c r="J97" i="8"/>
  <c r="I97" i="8"/>
  <c r="H97" i="8"/>
  <c r="G97" i="8"/>
  <c r="K96" i="8"/>
  <c r="J96" i="8"/>
  <c r="I96" i="8"/>
  <c r="H96" i="8"/>
  <c r="G96" i="8"/>
  <c r="K95" i="8"/>
  <c r="J95" i="8"/>
  <c r="I95" i="8"/>
  <c r="H95" i="8"/>
  <c r="G95" i="8"/>
  <c r="K94" i="8"/>
  <c r="J94" i="8"/>
  <c r="I94" i="8"/>
  <c r="H94" i="8"/>
  <c r="G94" i="8"/>
  <c r="K93" i="8"/>
  <c r="J93" i="8"/>
  <c r="I93" i="8"/>
  <c r="H93" i="8"/>
  <c r="G93" i="8"/>
  <c r="K91" i="8"/>
  <c r="J91" i="8"/>
  <c r="I91" i="8"/>
  <c r="H91" i="8"/>
  <c r="G91" i="8"/>
  <c r="K90" i="8"/>
  <c r="J90" i="8"/>
  <c r="I90" i="8"/>
  <c r="H90" i="8"/>
  <c r="G90" i="8"/>
  <c r="K89" i="8"/>
  <c r="J89" i="8"/>
  <c r="I89" i="8"/>
  <c r="H89" i="8"/>
  <c r="G89" i="8"/>
  <c r="K88" i="8"/>
  <c r="J88" i="8"/>
  <c r="I88" i="8"/>
  <c r="H88" i="8"/>
  <c r="G88" i="8"/>
  <c r="K86" i="8"/>
  <c r="J86" i="8"/>
  <c r="I86" i="8"/>
  <c r="H86" i="8"/>
  <c r="G86" i="8"/>
  <c r="K85" i="8"/>
  <c r="J85" i="8"/>
  <c r="I85" i="8"/>
  <c r="H85" i="8"/>
  <c r="G85" i="8"/>
  <c r="K84" i="8"/>
  <c r="J84" i="8"/>
  <c r="I84" i="8"/>
  <c r="H84" i="8"/>
  <c r="G84" i="8"/>
  <c r="K83" i="8"/>
  <c r="J83" i="8"/>
  <c r="I83" i="8"/>
  <c r="H83" i="8"/>
  <c r="G83" i="8"/>
  <c r="K82" i="8"/>
  <c r="J82" i="8"/>
  <c r="I82" i="8"/>
  <c r="H82" i="8"/>
  <c r="G82" i="8"/>
  <c r="K81" i="8"/>
  <c r="J81" i="8"/>
  <c r="I81" i="8"/>
  <c r="H81" i="8"/>
  <c r="G81" i="8"/>
  <c r="K80" i="8"/>
  <c r="J80" i="8"/>
  <c r="I80" i="8"/>
  <c r="H80" i="8"/>
  <c r="G80" i="8"/>
  <c r="K79" i="8"/>
  <c r="J79" i="8"/>
  <c r="I79" i="8"/>
  <c r="H79" i="8"/>
  <c r="G79" i="8"/>
  <c r="K78" i="8"/>
  <c r="J78" i="8"/>
  <c r="I78" i="8"/>
  <c r="H78" i="8"/>
  <c r="G78" i="8"/>
  <c r="K77" i="8"/>
  <c r="J77" i="8"/>
  <c r="I77" i="8"/>
  <c r="H77" i="8"/>
  <c r="G77" i="8"/>
  <c r="K76" i="8"/>
  <c r="J76" i="8"/>
  <c r="I76" i="8"/>
  <c r="H76" i="8"/>
  <c r="G76" i="8"/>
  <c r="K75" i="8"/>
  <c r="J75" i="8"/>
  <c r="I75" i="8"/>
  <c r="H75" i="8"/>
  <c r="G75" i="8"/>
  <c r="K74" i="8"/>
  <c r="J74" i="8"/>
  <c r="I74" i="8"/>
  <c r="H74" i="8"/>
  <c r="G74" i="8"/>
  <c r="K73" i="8"/>
  <c r="J73" i="8"/>
  <c r="I73" i="8"/>
  <c r="H73" i="8"/>
  <c r="G73" i="8"/>
  <c r="K72" i="8"/>
  <c r="J72" i="8"/>
  <c r="I72" i="8"/>
  <c r="H72" i="8"/>
  <c r="G72" i="8"/>
  <c r="K71" i="8"/>
  <c r="J71" i="8"/>
  <c r="I71" i="8"/>
  <c r="H71" i="8"/>
  <c r="G71" i="8"/>
  <c r="K70" i="8"/>
  <c r="J70" i="8"/>
  <c r="I70" i="8"/>
  <c r="H70" i="8"/>
  <c r="G70" i="8"/>
  <c r="K69" i="8"/>
  <c r="J69" i="8"/>
  <c r="I69" i="8"/>
  <c r="H69" i="8"/>
  <c r="G69" i="8"/>
  <c r="K68" i="8"/>
  <c r="J68" i="8"/>
  <c r="I68" i="8"/>
  <c r="H68" i="8"/>
  <c r="G68" i="8"/>
  <c r="K67" i="8"/>
  <c r="J67" i="8"/>
  <c r="I67" i="8"/>
  <c r="H67" i="8"/>
  <c r="G67" i="8"/>
  <c r="K66" i="8"/>
  <c r="J66" i="8"/>
  <c r="I66" i="8"/>
  <c r="H66" i="8"/>
  <c r="G66" i="8"/>
  <c r="K65" i="8"/>
  <c r="J65" i="8"/>
  <c r="I65" i="8"/>
  <c r="H65" i="8"/>
  <c r="G65" i="8"/>
  <c r="K64" i="8"/>
  <c r="J64" i="8"/>
  <c r="I64" i="8"/>
  <c r="H64" i="8"/>
  <c r="G64" i="8"/>
  <c r="K63" i="8"/>
  <c r="J63" i="8"/>
  <c r="I63" i="8"/>
  <c r="H63" i="8"/>
  <c r="G63" i="8"/>
  <c r="K62" i="8"/>
  <c r="J62" i="8"/>
  <c r="I62" i="8"/>
  <c r="H62" i="8"/>
  <c r="G62" i="8"/>
  <c r="K61" i="8"/>
  <c r="J61" i="8"/>
  <c r="I61" i="8"/>
  <c r="H61" i="8"/>
  <c r="G61" i="8"/>
  <c r="K60" i="8"/>
  <c r="J60" i="8"/>
  <c r="I60" i="8"/>
  <c r="H60" i="8"/>
  <c r="G60" i="8"/>
  <c r="K59" i="8"/>
  <c r="J59" i="8"/>
  <c r="I59" i="8"/>
  <c r="H59" i="8"/>
  <c r="G59" i="8"/>
  <c r="K58" i="8"/>
  <c r="J58" i="8"/>
  <c r="I58" i="8"/>
  <c r="H58" i="8"/>
  <c r="G58" i="8"/>
  <c r="K57" i="8"/>
  <c r="J57" i="8"/>
  <c r="I57" i="8"/>
  <c r="H57" i="8"/>
  <c r="G57" i="8"/>
  <c r="K56" i="8"/>
  <c r="J56" i="8"/>
  <c r="I56" i="8"/>
  <c r="H56" i="8"/>
  <c r="G56" i="8"/>
  <c r="K55" i="8"/>
  <c r="J55" i="8"/>
  <c r="I55" i="8"/>
  <c r="H55" i="8"/>
  <c r="G55" i="8"/>
  <c r="K54" i="8"/>
  <c r="J54" i="8"/>
  <c r="I54" i="8"/>
  <c r="H54" i="8"/>
  <c r="G54" i="8"/>
  <c r="K53" i="8"/>
  <c r="J53" i="8"/>
  <c r="I53" i="8"/>
  <c r="H53" i="8"/>
  <c r="G53" i="8"/>
  <c r="K52" i="8"/>
  <c r="J52" i="8"/>
  <c r="I52" i="8"/>
  <c r="H52" i="8"/>
  <c r="G52" i="8"/>
  <c r="K51" i="8"/>
  <c r="J51" i="8"/>
  <c r="I51" i="8"/>
  <c r="H51" i="8"/>
  <c r="G51" i="8"/>
  <c r="K50" i="8"/>
  <c r="J50" i="8"/>
  <c r="I50" i="8"/>
  <c r="H50" i="8"/>
  <c r="G50" i="8"/>
  <c r="K49" i="8"/>
  <c r="J49" i="8"/>
  <c r="I49" i="8"/>
  <c r="H49" i="8"/>
  <c r="G49" i="8"/>
  <c r="K48" i="8"/>
  <c r="J48" i="8"/>
  <c r="I48" i="8"/>
  <c r="H48" i="8"/>
  <c r="G48" i="8"/>
  <c r="K47" i="8"/>
  <c r="J47" i="8"/>
  <c r="I47" i="8"/>
  <c r="H47" i="8"/>
  <c r="G47" i="8"/>
  <c r="K46" i="8"/>
  <c r="J46" i="8"/>
  <c r="I46" i="8"/>
  <c r="H46" i="8"/>
  <c r="G46" i="8"/>
  <c r="K45" i="8"/>
  <c r="J45" i="8"/>
  <c r="I45" i="8"/>
  <c r="H45" i="8"/>
  <c r="G45" i="8"/>
  <c r="K44" i="8"/>
  <c r="J44" i="8"/>
  <c r="I44" i="8"/>
  <c r="H44" i="8"/>
  <c r="G44" i="8"/>
  <c r="K43" i="8"/>
  <c r="J43" i="8"/>
  <c r="I43" i="8"/>
  <c r="H43" i="8"/>
  <c r="G43" i="8"/>
  <c r="K42" i="8"/>
  <c r="J42" i="8"/>
  <c r="I42" i="8"/>
  <c r="H42" i="8"/>
  <c r="G42" i="8"/>
  <c r="K41" i="8"/>
  <c r="J41" i="8"/>
  <c r="I41" i="8"/>
  <c r="H41" i="8"/>
  <c r="G41" i="8"/>
  <c r="K40" i="8"/>
  <c r="J40" i="8"/>
  <c r="I40" i="8"/>
  <c r="H40" i="8"/>
  <c r="G40" i="8"/>
  <c r="K39" i="8"/>
  <c r="J39" i="8"/>
  <c r="I39" i="8"/>
  <c r="H39" i="8"/>
  <c r="G39" i="8"/>
  <c r="K38" i="8"/>
  <c r="J38" i="8"/>
  <c r="I38" i="8"/>
  <c r="H38" i="8"/>
  <c r="G38" i="8"/>
  <c r="K37" i="8"/>
  <c r="J37" i="8"/>
  <c r="I37" i="8"/>
  <c r="H37" i="8"/>
  <c r="G37" i="8"/>
  <c r="K36" i="8"/>
  <c r="J36" i="8"/>
  <c r="I36" i="8"/>
  <c r="H36" i="8"/>
  <c r="G36" i="8"/>
  <c r="K35" i="8"/>
  <c r="J35" i="8"/>
  <c r="I35" i="8"/>
  <c r="H35" i="8"/>
  <c r="G35" i="8"/>
  <c r="K34" i="8"/>
  <c r="J34" i="8"/>
  <c r="I34" i="8"/>
  <c r="H34" i="8"/>
  <c r="G34" i="8"/>
  <c r="K33" i="8"/>
  <c r="J33" i="8"/>
  <c r="I33" i="8"/>
  <c r="H33" i="8"/>
  <c r="G33" i="8"/>
  <c r="K32" i="8"/>
  <c r="J32" i="8"/>
  <c r="I32" i="8"/>
  <c r="H32" i="8"/>
  <c r="G32" i="8"/>
  <c r="K31" i="8"/>
  <c r="J31" i="8"/>
  <c r="I31" i="8"/>
  <c r="H31" i="8"/>
  <c r="G31" i="8"/>
  <c r="K30" i="8"/>
  <c r="J30" i="8"/>
  <c r="I30" i="8"/>
  <c r="H30" i="8"/>
  <c r="G30" i="8"/>
  <c r="K29" i="8"/>
  <c r="J29" i="8"/>
  <c r="I29" i="8"/>
  <c r="H29" i="8"/>
  <c r="G29" i="8"/>
  <c r="K28" i="8"/>
  <c r="J28" i="8"/>
  <c r="I28" i="8"/>
  <c r="H28" i="8"/>
  <c r="G28" i="8"/>
  <c r="K27" i="8"/>
  <c r="J27" i="8"/>
  <c r="I27" i="8"/>
  <c r="H27" i="8"/>
  <c r="G27" i="8"/>
  <c r="K26" i="8"/>
  <c r="J26" i="8"/>
  <c r="I26" i="8"/>
  <c r="H26" i="8"/>
  <c r="G26" i="8"/>
  <c r="K25" i="8"/>
  <c r="J25" i="8"/>
  <c r="I25" i="8"/>
  <c r="H25" i="8"/>
  <c r="G25" i="8"/>
  <c r="K24" i="8"/>
  <c r="J24" i="8"/>
  <c r="I24" i="8"/>
  <c r="H24" i="8"/>
  <c r="G24" i="8"/>
  <c r="K23" i="8"/>
  <c r="J23" i="8"/>
  <c r="I23" i="8"/>
  <c r="H23" i="8"/>
  <c r="G23" i="8"/>
  <c r="K22" i="8"/>
  <c r="J22" i="8"/>
  <c r="I22" i="8"/>
  <c r="H22" i="8"/>
  <c r="G22" i="8"/>
  <c r="K21" i="8"/>
  <c r="J21" i="8"/>
  <c r="I21" i="8"/>
  <c r="H21" i="8"/>
  <c r="G21" i="8"/>
  <c r="K20" i="8"/>
  <c r="J20" i="8"/>
  <c r="I20" i="8"/>
  <c r="H20" i="8"/>
  <c r="G20" i="8"/>
  <c r="K19" i="8"/>
  <c r="J19" i="8"/>
  <c r="I19" i="8"/>
  <c r="H19" i="8"/>
  <c r="G19" i="8"/>
  <c r="K18" i="8"/>
  <c r="J18" i="8"/>
  <c r="I18" i="8"/>
  <c r="H18" i="8"/>
  <c r="G18" i="8"/>
  <c r="K17" i="8"/>
  <c r="J17" i="8"/>
  <c r="I17" i="8"/>
  <c r="H17" i="8"/>
  <c r="G17" i="8"/>
  <c r="K16" i="8"/>
  <c r="J16" i="8"/>
  <c r="I16" i="8"/>
  <c r="H16" i="8"/>
  <c r="G16" i="8"/>
  <c r="K15" i="8"/>
  <c r="J15" i="8"/>
  <c r="I15" i="8"/>
  <c r="H15" i="8"/>
  <c r="G15" i="8"/>
  <c r="K14" i="8"/>
  <c r="J14" i="8"/>
  <c r="I14" i="8"/>
  <c r="H14" i="8"/>
  <c r="G14" i="8"/>
  <c r="K13" i="8"/>
  <c r="J13" i="8"/>
  <c r="I13" i="8"/>
  <c r="H13" i="8"/>
  <c r="G13" i="8"/>
  <c r="K12" i="8"/>
  <c r="J12" i="8"/>
  <c r="I12" i="8"/>
  <c r="H12" i="8"/>
  <c r="G12" i="8"/>
  <c r="K11" i="8"/>
  <c r="J11" i="8"/>
  <c r="I11" i="8"/>
  <c r="H11" i="8"/>
  <c r="G11" i="8"/>
  <c r="K10" i="8"/>
  <c r="J10" i="8"/>
  <c r="I10" i="8"/>
  <c r="H10" i="8"/>
  <c r="G10" i="8"/>
  <c r="K9" i="8"/>
  <c r="J9" i="8"/>
  <c r="I9" i="8"/>
  <c r="H9" i="8"/>
  <c r="G9" i="8"/>
  <c r="K8" i="8"/>
  <c r="J8" i="8"/>
  <c r="I8" i="8"/>
  <c r="H8" i="8"/>
  <c r="G8" i="8"/>
  <c r="K7" i="8"/>
  <c r="J7" i="8"/>
  <c r="I7" i="8"/>
  <c r="H7" i="8"/>
  <c r="G7" i="8"/>
  <c r="K6" i="8"/>
  <c r="J6" i="8"/>
  <c r="I6" i="8"/>
  <c r="H6" i="8"/>
  <c r="G6" i="8"/>
  <c r="K5" i="8"/>
  <c r="J5" i="8"/>
  <c r="I5" i="8"/>
  <c r="H5" i="8"/>
  <c r="G5" i="8"/>
  <c r="K4" i="8"/>
  <c r="J4" i="8"/>
  <c r="I4" i="8"/>
  <c r="H4" i="8"/>
  <c r="G4" i="8"/>
  <c r="K3" i="8"/>
  <c r="J3" i="8"/>
  <c r="I3" i="8"/>
  <c r="H3" i="8"/>
  <c r="G3" i="8"/>
  <c r="W42" i="7"/>
  <c r="U42" i="7"/>
  <c r="S42" i="7"/>
  <c r="Q42" i="7"/>
  <c r="J42" i="7"/>
  <c r="N42" i="7" s="1"/>
  <c r="I42" i="7"/>
  <c r="H42" i="7"/>
  <c r="G42" i="7"/>
  <c r="F42" i="7"/>
  <c r="W41" i="7"/>
  <c r="U41" i="7"/>
  <c r="S41" i="7"/>
  <c r="Q41" i="7"/>
  <c r="J41" i="7"/>
  <c r="N41" i="7" s="1"/>
  <c r="I41" i="7"/>
  <c r="H41" i="7"/>
  <c r="G41" i="7"/>
  <c r="F41" i="7"/>
  <c r="W40" i="7"/>
  <c r="U40" i="7"/>
  <c r="S40" i="7"/>
  <c r="Q40" i="7"/>
  <c r="J40" i="7"/>
  <c r="N40" i="7" s="1"/>
  <c r="I40" i="7"/>
  <c r="H40" i="7"/>
  <c r="G40" i="7"/>
  <c r="F40" i="7"/>
  <c r="W39" i="7"/>
  <c r="U39" i="7"/>
  <c r="S39" i="7"/>
  <c r="Q39" i="7"/>
  <c r="J39" i="7"/>
  <c r="N39" i="7" s="1"/>
  <c r="I39" i="7"/>
  <c r="H39" i="7"/>
  <c r="G39" i="7"/>
  <c r="F39" i="7"/>
  <c r="W38" i="7"/>
  <c r="U38" i="7"/>
  <c r="S38" i="7"/>
  <c r="Q38" i="7"/>
  <c r="J38" i="7"/>
  <c r="N38" i="7" s="1"/>
  <c r="I38" i="7"/>
  <c r="H38" i="7"/>
  <c r="G38" i="7"/>
  <c r="F38" i="7"/>
  <c r="W37" i="7"/>
  <c r="U37" i="7"/>
  <c r="S37" i="7"/>
  <c r="Q37" i="7"/>
  <c r="J37" i="7"/>
  <c r="N37" i="7" s="1"/>
  <c r="I37" i="7"/>
  <c r="H37" i="7"/>
  <c r="G37" i="7"/>
  <c r="F37" i="7"/>
  <c r="W36" i="7"/>
  <c r="U36" i="7"/>
  <c r="S36" i="7"/>
  <c r="Q36" i="7"/>
  <c r="J36" i="7"/>
  <c r="N36" i="7" s="1"/>
  <c r="I36" i="7"/>
  <c r="H36" i="7"/>
  <c r="G36" i="7"/>
  <c r="F36" i="7"/>
  <c r="W35" i="7"/>
  <c r="U35" i="7"/>
  <c r="S35" i="7"/>
  <c r="Q35" i="7"/>
  <c r="J35" i="7"/>
  <c r="N35" i="7" s="1"/>
  <c r="I35" i="7"/>
  <c r="H35" i="7"/>
  <c r="G35" i="7"/>
  <c r="F35" i="7"/>
  <c r="W34" i="7"/>
  <c r="U34" i="7"/>
  <c r="S34" i="7"/>
  <c r="Q34" i="7"/>
  <c r="J34" i="7"/>
  <c r="N34" i="7" s="1"/>
  <c r="I34" i="7"/>
  <c r="H34" i="7"/>
  <c r="G34" i="7"/>
  <c r="F34" i="7"/>
  <c r="W33" i="7"/>
  <c r="U33" i="7"/>
  <c r="S33" i="7"/>
  <c r="Q33" i="7"/>
  <c r="J33" i="7"/>
  <c r="N33" i="7" s="1"/>
  <c r="I33" i="7"/>
  <c r="H33" i="7"/>
  <c r="G33" i="7"/>
  <c r="F33" i="7"/>
  <c r="W32" i="7"/>
  <c r="U32" i="7"/>
  <c r="S32" i="7"/>
  <c r="Q32" i="7"/>
  <c r="J32" i="7"/>
  <c r="N32" i="7" s="1"/>
  <c r="I32" i="7"/>
  <c r="H32" i="7"/>
  <c r="G32" i="7"/>
  <c r="F32" i="7"/>
  <c r="W31" i="7"/>
  <c r="U31" i="7"/>
  <c r="S31" i="7"/>
  <c r="Q31" i="7"/>
  <c r="J31" i="7"/>
  <c r="N31" i="7" s="1"/>
  <c r="I31" i="7"/>
  <c r="H31" i="7"/>
  <c r="G31" i="7"/>
  <c r="F31" i="7"/>
  <c r="W30" i="7"/>
  <c r="U30" i="7"/>
  <c r="S30" i="7"/>
  <c r="Q30" i="7"/>
  <c r="J30" i="7"/>
  <c r="N30" i="7" s="1"/>
  <c r="I30" i="7"/>
  <c r="H30" i="7"/>
  <c r="G30" i="7"/>
  <c r="F30" i="7"/>
  <c r="W29" i="7"/>
  <c r="U29" i="7"/>
  <c r="S29" i="7"/>
  <c r="Q29" i="7"/>
  <c r="J29" i="7"/>
  <c r="N29" i="7" s="1"/>
  <c r="I29" i="7"/>
  <c r="H29" i="7"/>
  <c r="G29" i="7"/>
  <c r="F29" i="7"/>
  <c r="W28" i="7"/>
  <c r="U28" i="7"/>
  <c r="S28" i="7"/>
  <c r="Q28" i="7"/>
  <c r="J28" i="7"/>
  <c r="N28" i="7" s="1"/>
  <c r="I28" i="7"/>
  <c r="H28" i="7"/>
  <c r="G28" i="7"/>
  <c r="F28" i="7"/>
  <c r="W27" i="7"/>
  <c r="U27" i="7"/>
  <c r="S27" i="7"/>
  <c r="Q27" i="7"/>
  <c r="J27" i="7"/>
  <c r="N27" i="7" s="1"/>
  <c r="I27" i="7"/>
  <c r="H27" i="7"/>
  <c r="G27" i="7"/>
  <c r="F27" i="7"/>
  <c r="C42" i="7"/>
  <c r="W26" i="7"/>
  <c r="U26" i="7"/>
  <c r="S26" i="7"/>
  <c r="Q26" i="7"/>
  <c r="J26" i="7"/>
  <c r="N26" i="7" s="1"/>
  <c r="I26" i="7"/>
  <c r="H26" i="7"/>
  <c r="G26" i="7"/>
  <c r="F26" i="7"/>
  <c r="W25" i="7"/>
  <c r="U25" i="7"/>
  <c r="S25" i="7"/>
  <c r="Q25" i="7"/>
  <c r="J25" i="7"/>
  <c r="N25" i="7" s="1"/>
  <c r="I25" i="7"/>
  <c r="H25" i="7"/>
  <c r="G25" i="7"/>
  <c r="F25" i="7"/>
  <c r="W24" i="7"/>
  <c r="U24" i="7"/>
  <c r="S24" i="7"/>
  <c r="Q24" i="7"/>
  <c r="J24" i="7"/>
  <c r="N24" i="7" s="1"/>
  <c r="I24" i="7"/>
  <c r="H24" i="7"/>
  <c r="G24" i="7"/>
  <c r="F24" i="7"/>
  <c r="C24" i="7"/>
  <c r="W23" i="7"/>
  <c r="U23" i="7"/>
  <c r="S23" i="7"/>
  <c r="Q23" i="7"/>
  <c r="J23" i="7"/>
  <c r="N23" i="7" s="1"/>
  <c r="I23" i="7"/>
  <c r="H23" i="7"/>
  <c r="G23" i="7"/>
  <c r="F23" i="7"/>
  <c r="W22" i="7"/>
  <c r="U22" i="7"/>
  <c r="S22" i="7"/>
  <c r="Q22" i="7"/>
  <c r="J13" i="7"/>
  <c r="N13" i="7" s="1"/>
  <c r="I13" i="7"/>
  <c r="H13" i="7"/>
  <c r="G13" i="7"/>
  <c r="F13" i="7"/>
  <c r="W21" i="7"/>
  <c r="U21" i="7"/>
  <c r="S21" i="7"/>
  <c r="Q21" i="7"/>
  <c r="J22" i="7"/>
  <c r="N22" i="7" s="1"/>
  <c r="I22" i="7"/>
  <c r="H22" i="7"/>
  <c r="G22" i="7"/>
  <c r="F22" i="7"/>
  <c r="W20" i="7"/>
  <c r="U20" i="7"/>
  <c r="S20" i="7"/>
  <c r="J21" i="7"/>
  <c r="N21" i="7" s="1"/>
  <c r="I21" i="7"/>
  <c r="H21" i="7"/>
  <c r="G21" i="7"/>
  <c r="F21" i="7"/>
  <c r="W19" i="7"/>
  <c r="U19" i="7"/>
  <c r="S19" i="7"/>
  <c r="Q19" i="7"/>
  <c r="J20" i="7"/>
  <c r="N20" i="7" s="1"/>
  <c r="I20" i="7"/>
  <c r="H20" i="7"/>
  <c r="G20" i="7"/>
  <c r="F20" i="7"/>
  <c r="W18" i="7"/>
  <c r="U18" i="7"/>
  <c r="S18" i="7"/>
  <c r="Q18" i="7"/>
  <c r="J19" i="7"/>
  <c r="N19" i="7" s="1"/>
  <c r="I19" i="7"/>
  <c r="H19" i="7"/>
  <c r="G19" i="7"/>
  <c r="F19" i="7"/>
  <c r="W17" i="7"/>
  <c r="U17" i="7"/>
  <c r="S17" i="7"/>
  <c r="Q17" i="7"/>
  <c r="J18" i="7"/>
  <c r="N18" i="7" s="1"/>
  <c r="I18" i="7"/>
  <c r="H18" i="7"/>
  <c r="G18" i="7"/>
  <c r="F18" i="7"/>
  <c r="W16" i="7"/>
  <c r="U16" i="7"/>
  <c r="S16" i="7"/>
  <c r="Q16" i="7"/>
  <c r="J17" i="7"/>
  <c r="N17" i="7" s="1"/>
  <c r="I17" i="7"/>
  <c r="H17" i="7"/>
  <c r="G17" i="7"/>
  <c r="F17" i="7"/>
  <c r="W15" i="7"/>
  <c r="U15" i="7"/>
  <c r="S15" i="7"/>
  <c r="Q15" i="7"/>
  <c r="J16" i="7"/>
  <c r="N16" i="7" s="1"/>
  <c r="I16" i="7"/>
  <c r="H16" i="7"/>
  <c r="G16" i="7"/>
  <c r="F16" i="7"/>
  <c r="C23" i="7"/>
  <c r="W14" i="7"/>
  <c r="U14" i="7"/>
  <c r="S14" i="7"/>
  <c r="Q14" i="7"/>
  <c r="J15" i="7"/>
  <c r="N15" i="7" s="1"/>
  <c r="I15" i="7"/>
  <c r="H15" i="7"/>
  <c r="G15" i="7"/>
  <c r="F15" i="7"/>
  <c r="W13" i="7"/>
  <c r="U13" i="7"/>
  <c r="S13" i="7"/>
  <c r="Q13" i="7"/>
  <c r="J14" i="7"/>
  <c r="N14" i="7" s="1"/>
  <c r="I14" i="7"/>
  <c r="H14" i="7"/>
  <c r="G14" i="7"/>
  <c r="F14" i="7"/>
  <c r="W12" i="7"/>
  <c r="U12" i="7"/>
  <c r="S12" i="7"/>
  <c r="Q12" i="7"/>
  <c r="J12" i="7"/>
  <c r="N12" i="7" s="1"/>
  <c r="I12" i="7"/>
  <c r="H12" i="7"/>
  <c r="G12" i="7"/>
  <c r="F12" i="7"/>
  <c r="W11" i="7"/>
  <c r="U11" i="7"/>
  <c r="S11" i="7"/>
  <c r="Q11" i="7"/>
  <c r="J11" i="7"/>
  <c r="N11" i="7" s="1"/>
  <c r="I11" i="7"/>
  <c r="H11" i="7"/>
  <c r="G11" i="7"/>
  <c r="F11" i="7"/>
  <c r="W10" i="7"/>
  <c r="U10" i="7"/>
  <c r="S10" i="7"/>
  <c r="Q10" i="7"/>
  <c r="J10" i="7"/>
  <c r="N10" i="7" s="1"/>
  <c r="I10" i="7"/>
  <c r="H10" i="7"/>
  <c r="G10" i="7"/>
  <c r="F10" i="7"/>
  <c r="W9" i="7"/>
  <c r="U9" i="7"/>
  <c r="S9" i="7"/>
  <c r="Q9" i="7"/>
  <c r="J9" i="7"/>
  <c r="N9" i="7" s="1"/>
  <c r="I9" i="7"/>
  <c r="H9" i="7"/>
  <c r="G9" i="7"/>
  <c r="F9" i="7"/>
  <c r="W8" i="7"/>
  <c r="U8" i="7"/>
  <c r="S8" i="7"/>
  <c r="Q8" i="7"/>
  <c r="J8" i="7"/>
  <c r="N8" i="7" s="1"/>
  <c r="I8" i="7"/>
  <c r="H8" i="7"/>
  <c r="G8" i="7"/>
  <c r="F8" i="7"/>
  <c r="W7" i="7"/>
  <c r="U7" i="7"/>
  <c r="S7" i="7"/>
  <c r="Q7" i="7"/>
  <c r="J7" i="7"/>
  <c r="N7" i="7" s="1"/>
  <c r="I7" i="7"/>
  <c r="H7" i="7"/>
  <c r="G7" i="7"/>
  <c r="F7" i="7"/>
  <c r="W6" i="7"/>
  <c r="U6" i="7"/>
  <c r="S6" i="7"/>
  <c r="Q6" i="7"/>
  <c r="J6" i="7"/>
  <c r="N6" i="7" s="1"/>
  <c r="I6" i="7"/>
  <c r="H6" i="7"/>
  <c r="G6" i="7"/>
  <c r="F6" i="7"/>
  <c r="W5" i="7"/>
  <c r="U5" i="7"/>
  <c r="S5" i="7"/>
  <c r="Q5" i="7"/>
  <c r="J5" i="7"/>
  <c r="N5" i="7" s="1"/>
  <c r="I5" i="7"/>
  <c r="H5" i="7"/>
  <c r="G5" i="7"/>
  <c r="F5" i="7"/>
  <c r="W4" i="7"/>
  <c r="U4" i="7"/>
  <c r="S4" i="7"/>
  <c r="Q4" i="7"/>
  <c r="J4" i="7"/>
  <c r="N4" i="7" s="1"/>
  <c r="I4" i="7"/>
  <c r="H4" i="7"/>
  <c r="G4" i="7"/>
  <c r="F4" i="7"/>
  <c r="W3" i="7"/>
  <c r="U3" i="7"/>
  <c r="S3" i="7"/>
  <c r="Q3" i="7"/>
  <c r="J3" i="7"/>
  <c r="N3" i="7" s="1"/>
  <c r="I3" i="7"/>
  <c r="H3" i="7"/>
  <c r="G3" i="7"/>
  <c r="F3" i="7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W148" i="6"/>
  <c r="W152" i="6" s="1"/>
  <c r="V148" i="6"/>
  <c r="V152" i="6" s="1"/>
  <c r="U148" i="6"/>
  <c r="U152" i="6" s="1"/>
  <c r="T148" i="6"/>
  <c r="T152" i="6" s="1"/>
  <c r="S148" i="6"/>
  <c r="S152" i="6" s="1"/>
  <c r="R148" i="6"/>
  <c r="R152" i="6" s="1"/>
  <c r="Q148" i="6"/>
  <c r="Q152" i="6" s="1"/>
  <c r="P148" i="6"/>
  <c r="P152" i="6" s="1"/>
  <c r="O148" i="6"/>
  <c r="O152" i="6" s="1"/>
  <c r="N148" i="6"/>
  <c r="N152" i="6" s="1"/>
  <c r="M148" i="6"/>
  <c r="M152" i="6" s="1"/>
  <c r="L148" i="6"/>
  <c r="L152" i="6" s="1"/>
  <c r="K148" i="6"/>
  <c r="K152" i="6" s="1"/>
  <c r="J148" i="6"/>
  <c r="J152" i="6" s="1"/>
  <c r="I148" i="6"/>
  <c r="I152" i="6" s="1"/>
  <c r="H148" i="6"/>
  <c r="H152" i="6" s="1"/>
  <c r="G148" i="6"/>
  <c r="G152" i="6" s="1"/>
  <c r="F148" i="6"/>
  <c r="F152" i="6" s="1"/>
  <c r="E148" i="6"/>
  <c r="E152" i="6" s="1"/>
  <c r="D148" i="6"/>
  <c r="D152" i="6" s="1"/>
  <c r="C148" i="6"/>
  <c r="C152" i="6" s="1"/>
  <c r="B148" i="6"/>
  <c r="X148" i="6" s="1"/>
  <c r="J50" i="6"/>
  <c r="I50" i="6"/>
  <c r="H50" i="6"/>
  <c r="G50" i="6"/>
  <c r="F50" i="6"/>
  <c r="J49" i="6"/>
  <c r="I49" i="6"/>
  <c r="H49" i="6"/>
  <c r="G49" i="6"/>
  <c r="F49" i="6"/>
  <c r="J48" i="6"/>
  <c r="I48" i="6"/>
  <c r="H48" i="6"/>
  <c r="G48" i="6"/>
  <c r="F48" i="6"/>
  <c r="J47" i="6"/>
  <c r="I47" i="6"/>
  <c r="H47" i="6"/>
  <c r="G47" i="6"/>
  <c r="F47" i="6"/>
  <c r="J46" i="6"/>
  <c r="I46" i="6"/>
  <c r="H46" i="6"/>
  <c r="G46" i="6"/>
  <c r="F46" i="6"/>
  <c r="J45" i="6"/>
  <c r="I45" i="6"/>
  <c r="H45" i="6"/>
  <c r="G45" i="6"/>
  <c r="F45" i="6"/>
  <c r="J44" i="6"/>
  <c r="I44" i="6"/>
  <c r="H44" i="6"/>
  <c r="G44" i="6"/>
  <c r="F44" i="6"/>
  <c r="J43" i="6"/>
  <c r="I43" i="6"/>
  <c r="H43" i="6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F40" i="6"/>
  <c r="J39" i="6"/>
  <c r="I39" i="6"/>
  <c r="H39" i="6"/>
  <c r="G39" i="6"/>
  <c r="F39" i="6"/>
  <c r="J38" i="6"/>
  <c r="I38" i="6"/>
  <c r="H38" i="6"/>
  <c r="G38" i="6"/>
  <c r="F38" i="6"/>
  <c r="J37" i="6"/>
  <c r="I37" i="6"/>
  <c r="H37" i="6"/>
  <c r="G37" i="6"/>
  <c r="F37" i="6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F21" i="6"/>
  <c r="J20" i="6"/>
  <c r="I20" i="6"/>
  <c r="H20" i="6"/>
  <c r="G20" i="6"/>
  <c r="F20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11" i="6"/>
  <c r="I11" i="6"/>
  <c r="H11" i="6"/>
  <c r="G11" i="6"/>
  <c r="F11" i="6"/>
  <c r="J10" i="6"/>
  <c r="I10" i="6"/>
  <c r="H10" i="6"/>
  <c r="G10" i="6"/>
  <c r="F10" i="6"/>
  <c r="J9" i="6"/>
  <c r="I9" i="6"/>
  <c r="H9" i="6"/>
  <c r="G9" i="6"/>
  <c r="F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J2" i="6"/>
  <c r="I2" i="6"/>
  <c r="H2" i="6"/>
  <c r="G2" i="6"/>
  <c r="F2" i="6"/>
  <c r="J130" i="5"/>
  <c r="I130" i="5"/>
  <c r="H130" i="5"/>
  <c r="G130" i="5"/>
  <c r="F130" i="5"/>
  <c r="J129" i="5"/>
  <c r="I129" i="5"/>
  <c r="H129" i="5"/>
  <c r="G129" i="5"/>
  <c r="F129" i="5"/>
  <c r="J128" i="5"/>
  <c r="I128" i="5"/>
  <c r="H128" i="5"/>
  <c r="G128" i="5"/>
  <c r="F128" i="5"/>
  <c r="J127" i="5"/>
  <c r="I127" i="5"/>
  <c r="H127" i="5"/>
  <c r="G127" i="5"/>
  <c r="F127" i="5"/>
  <c r="J126" i="5"/>
  <c r="I126" i="5"/>
  <c r="H126" i="5"/>
  <c r="G126" i="5"/>
  <c r="F126" i="5"/>
  <c r="J125" i="5"/>
  <c r="I125" i="5"/>
  <c r="H125" i="5"/>
  <c r="G125" i="5"/>
  <c r="F125" i="5"/>
  <c r="J124" i="5"/>
  <c r="I124" i="5"/>
  <c r="H124" i="5"/>
  <c r="G124" i="5"/>
  <c r="F124" i="5"/>
  <c r="J123" i="5"/>
  <c r="I123" i="5"/>
  <c r="H123" i="5"/>
  <c r="G123" i="5"/>
  <c r="F123" i="5"/>
  <c r="J122" i="5"/>
  <c r="I122" i="5"/>
  <c r="H122" i="5"/>
  <c r="G122" i="5"/>
  <c r="F122" i="5"/>
  <c r="J121" i="5"/>
  <c r="I121" i="5"/>
  <c r="H121" i="5"/>
  <c r="G121" i="5"/>
  <c r="F121" i="5"/>
  <c r="J120" i="5"/>
  <c r="I120" i="5"/>
  <c r="H120" i="5"/>
  <c r="G120" i="5"/>
  <c r="F120" i="5"/>
  <c r="J119" i="5"/>
  <c r="I119" i="5"/>
  <c r="H119" i="5"/>
  <c r="G119" i="5"/>
  <c r="F119" i="5"/>
  <c r="J118" i="5"/>
  <c r="I118" i="5"/>
  <c r="H118" i="5"/>
  <c r="G118" i="5"/>
  <c r="F118" i="5"/>
  <c r="J117" i="5"/>
  <c r="I117" i="5"/>
  <c r="H117" i="5"/>
  <c r="G117" i="5"/>
  <c r="F117" i="5"/>
  <c r="J116" i="5"/>
  <c r="I116" i="5"/>
  <c r="H116" i="5"/>
  <c r="G116" i="5"/>
  <c r="F116" i="5"/>
  <c r="J115" i="5"/>
  <c r="I115" i="5"/>
  <c r="H115" i="5"/>
  <c r="G115" i="5"/>
  <c r="F115" i="5"/>
  <c r="J114" i="5"/>
  <c r="I114" i="5"/>
  <c r="H114" i="5"/>
  <c r="G114" i="5"/>
  <c r="F114" i="5"/>
  <c r="J113" i="5"/>
  <c r="I113" i="5"/>
  <c r="H113" i="5"/>
  <c r="G113" i="5"/>
  <c r="F113" i="5"/>
  <c r="J112" i="5"/>
  <c r="I112" i="5"/>
  <c r="H112" i="5"/>
  <c r="G112" i="5"/>
  <c r="F112" i="5"/>
  <c r="J111" i="5"/>
  <c r="I111" i="5"/>
  <c r="H111" i="5"/>
  <c r="G111" i="5"/>
  <c r="F111" i="5"/>
  <c r="J110" i="5"/>
  <c r="I110" i="5"/>
  <c r="H110" i="5"/>
  <c r="G110" i="5"/>
  <c r="F110" i="5"/>
  <c r="J109" i="5"/>
  <c r="I109" i="5"/>
  <c r="H109" i="5"/>
  <c r="G109" i="5"/>
  <c r="F109" i="5"/>
  <c r="J108" i="5"/>
  <c r="I108" i="5"/>
  <c r="H108" i="5"/>
  <c r="G108" i="5"/>
  <c r="F108" i="5"/>
  <c r="J107" i="5"/>
  <c r="I107" i="5"/>
  <c r="H107" i="5"/>
  <c r="G107" i="5"/>
  <c r="F107" i="5"/>
  <c r="J106" i="5"/>
  <c r="I106" i="5"/>
  <c r="H106" i="5"/>
  <c r="G106" i="5"/>
  <c r="F106" i="5"/>
  <c r="J105" i="5"/>
  <c r="I105" i="5"/>
  <c r="H105" i="5"/>
  <c r="G105" i="5"/>
  <c r="F105" i="5"/>
  <c r="J104" i="5"/>
  <c r="I104" i="5"/>
  <c r="H104" i="5"/>
  <c r="G104" i="5"/>
  <c r="F104" i="5"/>
  <c r="J103" i="5"/>
  <c r="I103" i="5"/>
  <c r="H103" i="5"/>
  <c r="G103" i="5"/>
  <c r="F103" i="5"/>
  <c r="J102" i="5"/>
  <c r="I102" i="5"/>
  <c r="H102" i="5"/>
  <c r="G102" i="5"/>
  <c r="F102" i="5"/>
  <c r="J101" i="5"/>
  <c r="I101" i="5"/>
  <c r="H101" i="5"/>
  <c r="G101" i="5"/>
  <c r="F101" i="5"/>
  <c r="J100" i="5"/>
  <c r="I100" i="5"/>
  <c r="H100" i="5"/>
  <c r="G100" i="5"/>
  <c r="F100" i="5"/>
  <c r="J99" i="5"/>
  <c r="I99" i="5"/>
  <c r="H99" i="5"/>
  <c r="G99" i="5"/>
  <c r="F99" i="5"/>
  <c r="J98" i="5"/>
  <c r="I98" i="5"/>
  <c r="H98" i="5"/>
  <c r="G98" i="5"/>
  <c r="F98" i="5"/>
  <c r="J97" i="5"/>
  <c r="I97" i="5"/>
  <c r="H97" i="5"/>
  <c r="G97" i="5"/>
  <c r="F97" i="5"/>
  <c r="J96" i="5"/>
  <c r="I96" i="5"/>
  <c r="H96" i="5"/>
  <c r="G96" i="5"/>
  <c r="F96" i="5"/>
  <c r="J95" i="5"/>
  <c r="I95" i="5"/>
  <c r="H95" i="5"/>
  <c r="G95" i="5"/>
  <c r="F95" i="5"/>
  <c r="J94" i="5"/>
  <c r="I94" i="5"/>
  <c r="H94" i="5"/>
  <c r="G94" i="5"/>
  <c r="F94" i="5"/>
  <c r="J93" i="5"/>
  <c r="I93" i="5"/>
  <c r="H93" i="5"/>
  <c r="G93" i="5"/>
  <c r="F93" i="5"/>
  <c r="J92" i="5"/>
  <c r="I92" i="5"/>
  <c r="H92" i="5"/>
  <c r="G92" i="5"/>
  <c r="F92" i="5"/>
  <c r="J91" i="5"/>
  <c r="I91" i="5"/>
  <c r="H91" i="5"/>
  <c r="G91" i="5"/>
  <c r="F91" i="5"/>
  <c r="J90" i="5"/>
  <c r="I90" i="5"/>
  <c r="H90" i="5"/>
  <c r="G90" i="5"/>
  <c r="F90" i="5"/>
  <c r="J89" i="5"/>
  <c r="I89" i="5"/>
  <c r="H89" i="5"/>
  <c r="G89" i="5"/>
  <c r="F89" i="5"/>
  <c r="J88" i="5"/>
  <c r="I88" i="5"/>
  <c r="H88" i="5"/>
  <c r="G88" i="5"/>
  <c r="F88" i="5"/>
  <c r="J87" i="5"/>
  <c r="I87" i="5"/>
  <c r="H87" i="5"/>
  <c r="G87" i="5"/>
  <c r="F87" i="5"/>
  <c r="J86" i="5"/>
  <c r="I86" i="5"/>
  <c r="H86" i="5"/>
  <c r="G86" i="5"/>
  <c r="F86" i="5"/>
  <c r="J85" i="5"/>
  <c r="I85" i="5"/>
  <c r="H85" i="5"/>
  <c r="G85" i="5"/>
  <c r="F85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B130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F9" i="5"/>
  <c r="J8" i="5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I3" i="5"/>
  <c r="H3" i="5"/>
  <c r="G3" i="5"/>
  <c r="F3" i="5"/>
  <c r="J2" i="5"/>
  <c r="I2" i="5"/>
  <c r="H2" i="5"/>
  <c r="G2" i="5"/>
  <c r="F2" i="5"/>
  <c r="J188" i="4"/>
  <c r="I188" i="4"/>
  <c r="H188" i="4"/>
  <c r="G188" i="4"/>
  <c r="F188" i="4"/>
  <c r="J187" i="4"/>
  <c r="I187" i="4"/>
  <c r="H187" i="4"/>
  <c r="G187" i="4"/>
  <c r="F187" i="4"/>
  <c r="J186" i="4"/>
  <c r="I186" i="4"/>
  <c r="H186" i="4"/>
  <c r="G186" i="4"/>
  <c r="F186" i="4"/>
  <c r="J185" i="4"/>
  <c r="I185" i="4"/>
  <c r="H185" i="4"/>
  <c r="G185" i="4"/>
  <c r="F185" i="4"/>
  <c r="J184" i="4"/>
  <c r="I184" i="4"/>
  <c r="H184" i="4"/>
  <c r="G184" i="4"/>
  <c r="F184" i="4"/>
  <c r="J183" i="4"/>
  <c r="I183" i="4"/>
  <c r="H183" i="4"/>
  <c r="G183" i="4"/>
  <c r="F183" i="4"/>
  <c r="J182" i="4"/>
  <c r="I182" i="4"/>
  <c r="H182" i="4"/>
  <c r="G182" i="4"/>
  <c r="F182" i="4"/>
  <c r="J181" i="4"/>
  <c r="I181" i="4"/>
  <c r="H181" i="4"/>
  <c r="G181" i="4"/>
  <c r="F181" i="4"/>
  <c r="J180" i="4"/>
  <c r="I180" i="4"/>
  <c r="H180" i="4"/>
  <c r="G180" i="4"/>
  <c r="F180" i="4"/>
  <c r="J179" i="4"/>
  <c r="I179" i="4"/>
  <c r="H179" i="4"/>
  <c r="G179" i="4"/>
  <c r="F179" i="4"/>
  <c r="J178" i="4"/>
  <c r="I178" i="4"/>
  <c r="H178" i="4"/>
  <c r="G178" i="4"/>
  <c r="F178" i="4"/>
  <c r="J177" i="4"/>
  <c r="I177" i="4"/>
  <c r="H177" i="4"/>
  <c r="G177" i="4"/>
  <c r="F177" i="4"/>
  <c r="J176" i="4"/>
  <c r="I176" i="4"/>
  <c r="H176" i="4"/>
  <c r="G176" i="4"/>
  <c r="F176" i="4"/>
  <c r="J175" i="4"/>
  <c r="I175" i="4"/>
  <c r="H175" i="4"/>
  <c r="G175" i="4"/>
  <c r="F175" i="4"/>
  <c r="J174" i="4"/>
  <c r="I174" i="4"/>
  <c r="H174" i="4"/>
  <c r="G174" i="4"/>
  <c r="F174" i="4"/>
  <c r="J173" i="4"/>
  <c r="I173" i="4"/>
  <c r="H173" i="4"/>
  <c r="G173" i="4"/>
  <c r="F173" i="4"/>
  <c r="J172" i="4"/>
  <c r="I172" i="4"/>
  <c r="H172" i="4"/>
  <c r="G172" i="4"/>
  <c r="F172" i="4"/>
  <c r="J171" i="4"/>
  <c r="I171" i="4"/>
  <c r="H171" i="4"/>
  <c r="G171" i="4"/>
  <c r="F171" i="4"/>
  <c r="J170" i="4"/>
  <c r="I170" i="4"/>
  <c r="H170" i="4"/>
  <c r="G170" i="4"/>
  <c r="F170" i="4"/>
  <c r="J169" i="4"/>
  <c r="I169" i="4"/>
  <c r="H169" i="4"/>
  <c r="G169" i="4"/>
  <c r="F169" i="4"/>
  <c r="J168" i="4"/>
  <c r="I168" i="4"/>
  <c r="H168" i="4"/>
  <c r="G168" i="4"/>
  <c r="F168" i="4"/>
  <c r="J167" i="4"/>
  <c r="I167" i="4"/>
  <c r="H167" i="4"/>
  <c r="G167" i="4"/>
  <c r="F167" i="4"/>
  <c r="J166" i="4"/>
  <c r="I166" i="4"/>
  <c r="H166" i="4"/>
  <c r="G166" i="4"/>
  <c r="F166" i="4"/>
  <c r="J165" i="4"/>
  <c r="I165" i="4"/>
  <c r="H165" i="4"/>
  <c r="G165" i="4"/>
  <c r="F165" i="4"/>
  <c r="J164" i="4"/>
  <c r="I164" i="4"/>
  <c r="H164" i="4"/>
  <c r="G164" i="4"/>
  <c r="F164" i="4"/>
  <c r="J163" i="4"/>
  <c r="I163" i="4"/>
  <c r="H163" i="4"/>
  <c r="G163" i="4"/>
  <c r="F163" i="4"/>
  <c r="J162" i="4"/>
  <c r="I162" i="4"/>
  <c r="H162" i="4"/>
  <c r="G162" i="4"/>
  <c r="F162" i="4"/>
  <c r="J161" i="4"/>
  <c r="I161" i="4"/>
  <c r="H161" i="4"/>
  <c r="G161" i="4"/>
  <c r="F161" i="4"/>
  <c r="J160" i="4"/>
  <c r="I160" i="4"/>
  <c r="H160" i="4"/>
  <c r="G160" i="4"/>
  <c r="F160" i="4"/>
  <c r="J159" i="4"/>
  <c r="I159" i="4"/>
  <c r="H159" i="4"/>
  <c r="G159" i="4"/>
  <c r="F159" i="4"/>
  <c r="J158" i="4"/>
  <c r="I158" i="4"/>
  <c r="H158" i="4"/>
  <c r="G158" i="4"/>
  <c r="F158" i="4"/>
  <c r="J157" i="4"/>
  <c r="I157" i="4"/>
  <c r="H157" i="4"/>
  <c r="G157" i="4"/>
  <c r="F157" i="4"/>
  <c r="J156" i="4"/>
  <c r="I156" i="4"/>
  <c r="H156" i="4"/>
  <c r="G156" i="4"/>
  <c r="F156" i="4"/>
  <c r="J155" i="4"/>
  <c r="I155" i="4"/>
  <c r="H155" i="4"/>
  <c r="G155" i="4"/>
  <c r="F155" i="4"/>
  <c r="J154" i="4"/>
  <c r="I154" i="4"/>
  <c r="H154" i="4"/>
  <c r="G154" i="4"/>
  <c r="F154" i="4"/>
  <c r="J153" i="4"/>
  <c r="I153" i="4"/>
  <c r="H153" i="4"/>
  <c r="G153" i="4"/>
  <c r="F153" i="4"/>
  <c r="J152" i="4"/>
  <c r="I152" i="4"/>
  <c r="H152" i="4"/>
  <c r="G152" i="4"/>
  <c r="F152" i="4"/>
  <c r="J151" i="4"/>
  <c r="I151" i="4"/>
  <c r="H151" i="4"/>
  <c r="G151" i="4"/>
  <c r="F151" i="4"/>
  <c r="J150" i="4"/>
  <c r="I150" i="4"/>
  <c r="H150" i="4"/>
  <c r="G150" i="4"/>
  <c r="F150" i="4"/>
  <c r="J149" i="4"/>
  <c r="I149" i="4"/>
  <c r="H149" i="4"/>
  <c r="G149" i="4"/>
  <c r="F149" i="4"/>
  <c r="J148" i="4"/>
  <c r="I148" i="4"/>
  <c r="H148" i="4"/>
  <c r="G148" i="4"/>
  <c r="F148" i="4"/>
  <c r="J147" i="4"/>
  <c r="I147" i="4"/>
  <c r="H147" i="4"/>
  <c r="G147" i="4"/>
  <c r="F147" i="4"/>
  <c r="J146" i="4"/>
  <c r="I146" i="4"/>
  <c r="H146" i="4"/>
  <c r="G146" i="4"/>
  <c r="F146" i="4"/>
  <c r="J145" i="4"/>
  <c r="I145" i="4"/>
  <c r="H145" i="4"/>
  <c r="G145" i="4"/>
  <c r="F145" i="4"/>
  <c r="J144" i="4"/>
  <c r="I144" i="4"/>
  <c r="H144" i="4"/>
  <c r="G144" i="4"/>
  <c r="F144" i="4"/>
  <c r="J143" i="4"/>
  <c r="I143" i="4"/>
  <c r="H143" i="4"/>
  <c r="G143" i="4"/>
  <c r="F143" i="4"/>
  <c r="J142" i="4"/>
  <c r="I142" i="4"/>
  <c r="H142" i="4"/>
  <c r="G142" i="4"/>
  <c r="F142" i="4"/>
  <c r="J141" i="4"/>
  <c r="I141" i="4"/>
  <c r="H141" i="4"/>
  <c r="G141" i="4"/>
  <c r="F141" i="4"/>
  <c r="J140" i="4"/>
  <c r="I140" i="4"/>
  <c r="H140" i="4"/>
  <c r="G140" i="4"/>
  <c r="F140" i="4"/>
  <c r="J139" i="4"/>
  <c r="I139" i="4"/>
  <c r="H139" i="4"/>
  <c r="G139" i="4"/>
  <c r="F139" i="4"/>
  <c r="J138" i="4"/>
  <c r="I138" i="4"/>
  <c r="H138" i="4"/>
  <c r="G138" i="4"/>
  <c r="F138" i="4"/>
  <c r="J137" i="4"/>
  <c r="I137" i="4"/>
  <c r="H137" i="4"/>
  <c r="G137" i="4"/>
  <c r="F137" i="4"/>
  <c r="J136" i="4"/>
  <c r="I136" i="4"/>
  <c r="H136" i="4"/>
  <c r="G136" i="4"/>
  <c r="F136" i="4"/>
  <c r="J135" i="4"/>
  <c r="I135" i="4"/>
  <c r="H135" i="4"/>
  <c r="G135" i="4"/>
  <c r="F135" i="4"/>
  <c r="J134" i="4"/>
  <c r="I134" i="4"/>
  <c r="H134" i="4"/>
  <c r="G134" i="4"/>
  <c r="F134" i="4"/>
  <c r="J133" i="4"/>
  <c r="I133" i="4"/>
  <c r="H133" i="4"/>
  <c r="G133" i="4"/>
  <c r="F133" i="4"/>
  <c r="J132" i="4"/>
  <c r="I132" i="4"/>
  <c r="H132" i="4"/>
  <c r="G132" i="4"/>
  <c r="F132" i="4"/>
  <c r="J131" i="4"/>
  <c r="I131" i="4"/>
  <c r="H131" i="4"/>
  <c r="G131" i="4"/>
  <c r="F131" i="4"/>
  <c r="J130" i="4"/>
  <c r="I130" i="4"/>
  <c r="H130" i="4"/>
  <c r="G130" i="4"/>
  <c r="F130" i="4"/>
  <c r="J129" i="4"/>
  <c r="I129" i="4"/>
  <c r="H129" i="4"/>
  <c r="G129" i="4"/>
  <c r="F129" i="4"/>
  <c r="J128" i="4"/>
  <c r="I128" i="4"/>
  <c r="H128" i="4"/>
  <c r="G128" i="4"/>
  <c r="F128" i="4"/>
  <c r="J127" i="4"/>
  <c r="I127" i="4"/>
  <c r="H127" i="4"/>
  <c r="G127" i="4"/>
  <c r="F127" i="4"/>
  <c r="J126" i="4"/>
  <c r="I126" i="4"/>
  <c r="H126" i="4"/>
  <c r="G126" i="4"/>
  <c r="F126" i="4"/>
  <c r="J125" i="4"/>
  <c r="I125" i="4"/>
  <c r="H125" i="4"/>
  <c r="G125" i="4"/>
  <c r="F125" i="4"/>
  <c r="J124" i="4"/>
  <c r="I124" i="4"/>
  <c r="H124" i="4"/>
  <c r="G124" i="4"/>
  <c r="F124" i="4"/>
  <c r="J123" i="4"/>
  <c r="I123" i="4"/>
  <c r="H123" i="4"/>
  <c r="G123" i="4"/>
  <c r="F123" i="4"/>
  <c r="J122" i="4"/>
  <c r="I122" i="4"/>
  <c r="H122" i="4"/>
  <c r="G122" i="4"/>
  <c r="F122" i="4"/>
  <c r="J121" i="4"/>
  <c r="I121" i="4"/>
  <c r="H121" i="4"/>
  <c r="G121" i="4"/>
  <c r="F121" i="4"/>
  <c r="J120" i="4"/>
  <c r="I120" i="4"/>
  <c r="H120" i="4"/>
  <c r="G120" i="4"/>
  <c r="F120" i="4"/>
  <c r="J119" i="4"/>
  <c r="I119" i="4"/>
  <c r="H119" i="4"/>
  <c r="G119" i="4"/>
  <c r="F119" i="4"/>
  <c r="J118" i="4"/>
  <c r="I118" i="4"/>
  <c r="H118" i="4"/>
  <c r="G118" i="4"/>
  <c r="F118" i="4"/>
  <c r="J117" i="4"/>
  <c r="I117" i="4"/>
  <c r="H117" i="4"/>
  <c r="G117" i="4"/>
  <c r="F117" i="4"/>
  <c r="J116" i="4"/>
  <c r="I116" i="4"/>
  <c r="H116" i="4"/>
  <c r="G116" i="4"/>
  <c r="F116" i="4"/>
  <c r="J115" i="4"/>
  <c r="I115" i="4"/>
  <c r="H115" i="4"/>
  <c r="G115" i="4"/>
  <c r="F115" i="4"/>
  <c r="J114" i="4"/>
  <c r="I114" i="4"/>
  <c r="H114" i="4"/>
  <c r="G114" i="4"/>
  <c r="F114" i="4"/>
  <c r="J113" i="4"/>
  <c r="I113" i="4"/>
  <c r="H113" i="4"/>
  <c r="G113" i="4"/>
  <c r="F113" i="4"/>
  <c r="J112" i="4"/>
  <c r="I112" i="4"/>
  <c r="H112" i="4"/>
  <c r="G112" i="4"/>
  <c r="F112" i="4"/>
  <c r="J111" i="4"/>
  <c r="I111" i="4"/>
  <c r="H111" i="4"/>
  <c r="G111" i="4"/>
  <c r="F111" i="4"/>
  <c r="J110" i="4"/>
  <c r="I110" i="4"/>
  <c r="H110" i="4"/>
  <c r="G110" i="4"/>
  <c r="F110" i="4"/>
  <c r="J109" i="4"/>
  <c r="I109" i="4"/>
  <c r="H109" i="4"/>
  <c r="G109" i="4"/>
  <c r="F109" i="4"/>
  <c r="J108" i="4"/>
  <c r="I108" i="4"/>
  <c r="H108" i="4"/>
  <c r="G108" i="4"/>
  <c r="F108" i="4"/>
  <c r="J107" i="4"/>
  <c r="I107" i="4"/>
  <c r="H107" i="4"/>
  <c r="G107" i="4"/>
  <c r="F107" i="4"/>
  <c r="J106" i="4"/>
  <c r="I106" i="4"/>
  <c r="H106" i="4"/>
  <c r="G106" i="4"/>
  <c r="F106" i="4"/>
  <c r="J105" i="4"/>
  <c r="I105" i="4"/>
  <c r="H105" i="4"/>
  <c r="G105" i="4"/>
  <c r="F105" i="4"/>
  <c r="J104" i="4"/>
  <c r="I104" i="4"/>
  <c r="H104" i="4"/>
  <c r="G104" i="4"/>
  <c r="F104" i="4"/>
  <c r="J103" i="4"/>
  <c r="I103" i="4"/>
  <c r="H103" i="4"/>
  <c r="G103" i="4"/>
  <c r="F103" i="4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J2" i="4"/>
  <c r="I2" i="4"/>
  <c r="H2" i="4"/>
  <c r="G2" i="4"/>
  <c r="F2" i="4"/>
  <c r="J214" i="3"/>
  <c r="I214" i="3"/>
  <c r="H214" i="3"/>
  <c r="G214" i="3"/>
  <c r="F214" i="3"/>
  <c r="J213" i="3"/>
  <c r="I213" i="3"/>
  <c r="H213" i="3"/>
  <c r="G213" i="3"/>
  <c r="F213" i="3"/>
  <c r="J212" i="3"/>
  <c r="I212" i="3"/>
  <c r="H212" i="3"/>
  <c r="G212" i="3"/>
  <c r="F212" i="3"/>
  <c r="J211" i="3"/>
  <c r="I211" i="3"/>
  <c r="H211" i="3"/>
  <c r="G211" i="3"/>
  <c r="F211" i="3"/>
  <c r="J210" i="3"/>
  <c r="I210" i="3"/>
  <c r="H210" i="3"/>
  <c r="G210" i="3"/>
  <c r="F210" i="3"/>
  <c r="J209" i="3"/>
  <c r="I209" i="3"/>
  <c r="H209" i="3"/>
  <c r="G209" i="3"/>
  <c r="F209" i="3"/>
  <c r="J208" i="3"/>
  <c r="I208" i="3"/>
  <c r="H208" i="3"/>
  <c r="G208" i="3"/>
  <c r="F208" i="3"/>
  <c r="J207" i="3"/>
  <c r="I207" i="3"/>
  <c r="H207" i="3"/>
  <c r="G207" i="3"/>
  <c r="F207" i="3"/>
  <c r="J206" i="3"/>
  <c r="I206" i="3"/>
  <c r="H206" i="3"/>
  <c r="G206" i="3"/>
  <c r="F206" i="3"/>
  <c r="J205" i="3"/>
  <c r="I205" i="3"/>
  <c r="H205" i="3"/>
  <c r="G205" i="3"/>
  <c r="F205" i="3"/>
  <c r="J204" i="3"/>
  <c r="I204" i="3"/>
  <c r="H204" i="3"/>
  <c r="G204" i="3"/>
  <c r="F204" i="3"/>
  <c r="J203" i="3"/>
  <c r="I203" i="3"/>
  <c r="H203" i="3"/>
  <c r="G203" i="3"/>
  <c r="F203" i="3"/>
  <c r="J202" i="3"/>
  <c r="I202" i="3"/>
  <c r="H202" i="3"/>
  <c r="G202" i="3"/>
  <c r="F202" i="3"/>
  <c r="J201" i="3"/>
  <c r="I201" i="3"/>
  <c r="H201" i="3"/>
  <c r="G201" i="3"/>
  <c r="F201" i="3"/>
  <c r="J200" i="3"/>
  <c r="I200" i="3"/>
  <c r="H200" i="3"/>
  <c r="G200" i="3"/>
  <c r="F200" i="3"/>
  <c r="J199" i="3"/>
  <c r="I199" i="3"/>
  <c r="H199" i="3"/>
  <c r="G199" i="3"/>
  <c r="F199" i="3"/>
  <c r="J198" i="3"/>
  <c r="I198" i="3"/>
  <c r="H198" i="3"/>
  <c r="G198" i="3"/>
  <c r="F198" i="3"/>
  <c r="J197" i="3"/>
  <c r="I197" i="3"/>
  <c r="H197" i="3"/>
  <c r="G197" i="3"/>
  <c r="F197" i="3"/>
  <c r="J196" i="3"/>
  <c r="I196" i="3"/>
  <c r="H196" i="3"/>
  <c r="G196" i="3"/>
  <c r="F196" i="3"/>
  <c r="J195" i="3"/>
  <c r="I195" i="3"/>
  <c r="H195" i="3"/>
  <c r="G195" i="3"/>
  <c r="F195" i="3"/>
  <c r="J194" i="3"/>
  <c r="I194" i="3"/>
  <c r="H194" i="3"/>
  <c r="G194" i="3"/>
  <c r="F194" i="3"/>
  <c r="J193" i="3"/>
  <c r="I193" i="3"/>
  <c r="H193" i="3"/>
  <c r="G193" i="3"/>
  <c r="F193" i="3"/>
  <c r="J192" i="3"/>
  <c r="I192" i="3"/>
  <c r="H192" i="3"/>
  <c r="G192" i="3"/>
  <c r="F192" i="3"/>
  <c r="J191" i="3"/>
  <c r="I191" i="3"/>
  <c r="H191" i="3"/>
  <c r="G191" i="3"/>
  <c r="F191" i="3"/>
  <c r="J190" i="3"/>
  <c r="I190" i="3"/>
  <c r="H190" i="3"/>
  <c r="G190" i="3"/>
  <c r="F190" i="3"/>
  <c r="J189" i="3"/>
  <c r="I189" i="3"/>
  <c r="H189" i="3"/>
  <c r="G189" i="3"/>
  <c r="F189" i="3"/>
  <c r="J188" i="3"/>
  <c r="I188" i="3"/>
  <c r="H188" i="3"/>
  <c r="G188" i="3"/>
  <c r="F188" i="3"/>
  <c r="J187" i="3"/>
  <c r="I187" i="3"/>
  <c r="H187" i="3"/>
  <c r="G187" i="3"/>
  <c r="F187" i="3"/>
  <c r="J186" i="3"/>
  <c r="I186" i="3"/>
  <c r="H186" i="3"/>
  <c r="G186" i="3"/>
  <c r="F186" i="3"/>
  <c r="J185" i="3"/>
  <c r="I185" i="3"/>
  <c r="H185" i="3"/>
  <c r="G185" i="3"/>
  <c r="F185" i="3"/>
  <c r="J184" i="3"/>
  <c r="I184" i="3"/>
  <c r="H184" i="3"/>
  <c r="G184" i="3"/>
  <c r="F184" i="3"/>
  <c r="J183" i="3"/>
  <c r="I183" i="3"/>
  <c r="H183" i="3"/>
  <c r="G183" i="3"/>
  <c r="F183" i="3"/>
  <c r="J182" i="3"/>
  <c r="I182" i="3"/>
  <c r="H182" i="3"/>
  <c r="G182" i="3"/>
  <c r="F182" i="3"/>
  <c r="J181" i="3"/>
  <c r="I181" i="3"/>
  <c r="H181" i="3"/>
  <c r="G181" i="3"/>
  <c r="F181" i="3"/>
  <c r="J180" i="3"/>
  <c r="I180" i="3"/>
  <c r="H180" i="3"/>
  <c r="G180" i="3"/>
  <c r="F180" i="3"/>
  <c r="J179" i="3"/>
  <c r="I179" i="3"/>
  <c r="H179" i="3"/>
  <c r="G179" i="3"/>
  <c r="F179" i="3"/>
  <c r="J178" i="3"/>
  <c r="I178" i="3"/>
  <c r="H178" i="3"/>
  <c r="G178" i="3"/>
  <c r="F178" i="3"/>
  <c r="J177" i="3"/>
  <c r="I177" i="3"/>
  <c r="H177" i="3"/>
  <c r="G177" i="3"/>
  <c r="F177" i="3"/>
  <c r="J176" i="3"/>
  <c r="I176" i="3"/>
  <c r="H176" i="3"/>
  <c r="G176" i="3"/>
  <c r="F176" i="3"/>
  <c r="J175" i="3"/>
  <c r="I175" i="3"/>
  <c r="H175" i="3"/>
  <c r="G175" i="3"/>
  <c r="F175" i="3"/>
  <c r="J174" i="3"/>
  <c r="I174" i="3"/>
  <c r="H174" i="3"/>
  <c r="G174" i="3"/>
  <c r="F174" i="3"/>
  <c r="J173" i="3"/>
  <c r="I173" i="3"/>
  <c r="H173" i="3"/>
  <c r="G173" i="3"/>
  <c r="F173" i="3"/>
  <c r="J172" i="3"/>
  <c r="I172" i="3"/>
  <c r="H172" i="3"/>
  <c r="G172" i="3"/>
  <c r="F172" i="3"/>
  <c r="J171" i="3"/>
  <c r="I171" i="3"/>
  <c r="H171" i="3"/>
  <c r="G171" i="3"/>
  <c r="F171" i="3"/>
  <c r="J170" i="3"/>
  <c r="I170" i="3"/>
  <c r="H170" i="3"/>
  <c r="G170" i="3"/>
  <c r="F170" i="3"/>
  <c r="J169" i="3"/>
  <c r="I169" i="3"/>
  <c r="H169" i="3"/>
  <c r="G169" i="3"/>
  <c r="F169" i="3"/>
  <c r="J168" i="3"/>
  <c r="I168" i="3"/>
  <c r="H168" i="3"/>
  <c r="G168" i="3"/>
  <c r="F168" i="3"/>
  <c r="J167" i="3"/>
  <c r="I167" i="3"/>
  <c r="H167" i="3"/>
  <c r="G167" i="3"/>
  <c r="F167" i="3"/>
  <c r="J166" i="3"/>
  <c r="I166" i="3"/>
  <c r="H166" i="3"/>
  <c r="G166" i="3"/>
  <c r="F166" i="3"/>
  <c r="J165" i="3"/>
  <c r="I165" i="3"/>
  <c r="H165" i="3"/>
  <c r="G165" i="3"/>
  <c r="F165" i="3"/>
  <c r="J164" i="3"/>
  <c r="I164" i="3"/>
  <c r="H164" i="3"/>
  <c r="G164" i="3"/>
  <c r="F164" i="3"/>
  <c r="J163" i="3"/>
  <c r="I163" i="3"/>
  <c r="H163" i="3"/>
  <c r="G163" i="3"/>
  <c r="F163" i="3"/>
  <c r="J162" i="3"/>
  <c r="I162" i="3"/>
  <c r="H162" i="3"/>
  <c r="G162" i="3"/>
  <c r="F162" i="3"/>
  <c r="J161" i="3"/>
  <c r="I161" i="3"/>
  <c r="H161" i="3"/>
  <c r="G161" i="3"/>
  <c r="F161" i="3"/>
  <c r="J160" i="3"/>
  <c r="I160" i="3"/>
  <c r="H160" i="3"/>
  <c r="G160" i="3"/>
  <c r="F160" i="3"/>
  <c r="J159" i="3"/>
  <c r="I159" i="3"/>
  <c r="H159" i="3"/>
  <c r="G159" i="3"/>
  <c r="F159" i="3"/>
  <c r="J158" i="3"/>
  <c r="I158" i="3"/>
  <c r="H158" i="3"/>
  <c r="G158" i="3"/>
  <c r="F158" i="3"/>
  <c r="J157" i="3"/>
  <c r="I157" i="3"/>
  <c r="H157" i="3"/>
  <c r="G157" i="3"/>
  <c r="F157" i="3"/>
  <c r="J156" i="3"/>
  <c r="I156" i="3"/>
  <c r="H156" i="3"/>
  <c r="G156" i="3"/>
  <c r="F156" i="3"/>
  <c r="J155" i="3"/>
  <c r="I155" i="3"/>
  <c r="H155" i="3"/>
  <c r="G155" i="3"/>
  <c r="F155" i="3"/>
  <c r="J154" i="3"/>
  <c r="I154" i="3"/>
  <c r="H154" i="3"/>
  <c r="G154" i="3"/>
  <c r="F154" i="3"/>
  <c r="J153" i="3"/>
  <c r="I153" i="3"/>
  <c r="H153" i="3"/>
  <c r="G153" i="3"/>
  <c r="F153" i="3"/>
  <c r="J152" i="3"/>
  <c r="I152" i="3"/>
  <c r="H152" i="3"/>
  <c r="G152" i="3"/>
  <c r="F152" i="3"/>
  <c r="J151" i="3"/>
  <c r="I151" i="3"/>
  <c r="H151" i="3"/>
  <c r="G151" i="3"/>
  <c r="F151" i="3"/>
  <c r="J150" i="3"/>
  <c r="I150" i="3"/>
  <c r="H150" i="3"/>
  <c r="G150" i="3"/>
  <c r="F150" i="3"/>
  <c r="J149" i="3"/>
  <c r="I149" i="3"/>
  <c r="H149" i="3"/>
  <c r="G149" i="3"/>
  <c r="F149" i="3"/>
  <c r="J148" i="3"/>
  <c r="I148" i="3"/>
  <c r="H148" i="3"/>
  <c r="G148" i="3"/>
  <c r="F148" i="3"/>
  <c r="J147" i="3"/>
  <c r="I147" i="3"/>
  <c r="H147" i="3"/>
  <c r="G147" i="3"/>
  <c r="F147" i="3"/>
  <c r="J146" i="3"/>
  <c r="I146" i="3"/>
  <c r="H146" i="3"/>
  <c r="G146" i="3"/>
  <c r="F146" i="3"/>
  <c r="J145" i="3"/>
  <c r="I145" i="3"/>
  <c r="H145" i="3"/>
  <c r="G145" i="3"/>
  <c r="F145" i="3"/>
  <c r="J144" i="3"/>
  <c r="I144" i="3"/>
  <c r="H144" i="3"/>
  <c r="G144" i="3"/>
  <c r="F144" i="3"/>
  <c r="J143" i="3"/>
  <c r="I143" i="3"/>
  <c r="H143" i="3"/>
  <c r="G143" i="3"/>
  <c r="F143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31" i="3"/>
  <c r="I131" i="3"/>
  <c r="H131" i="3"/>
  <c r="G131" i="3"/>
  <c r="F131" i="3"/>
  <c r="J130" i="3"/>
  <c r="I130" i="3"/>
  <c r="H130" i="3"/>
  <c r="G130" i="3"/>
  <c r="F130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116" i="3"/>
  <c r="I116" i="3"/>
  <c r="H116" i="3"/>
  <c r="G116" i="3"/>
  <c r="F116" i="3"/>
  <c r="J115" i="3"/>
  <c r="I115" i="3"/>
  <c r="H115" i="3"/>
  <c r="G115" i="3"/>
  <c r="F115" i="3"/>
  <c r="J114" i="3"/>
  <c r="I114" i="3"/>
  <c r="H114" i="3"/>
  <c r="G114" i="3"/>
  <c r="F114" i="3"/>
  <c r="J113" i="3"/>
  <c r="I113" i="3"/>
  <c r="H113" i="3"/>
  <c r="G113" i="3"/>
  <c r="F113" i="3"/>
  <c r="J112" i="3"/>
  <c r="I112" i="3"/>
  <c r="H112" i="3"/>
  <c r="G112" i="3"/>
  <c r="F112" i="3"/>
  <c r="J111" i="3"/>
  <c r="I111" i="3"/>
  <c r="H111" i="3"/>
  <c r="G111" i="3"/>
  <c r="F111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8" i="3"/>
  <c r="I78" i="3"/>
  <c r="H78" i="3"/>
  <c r="G78" i="3"/>
  <c r="F78" i="3"/>
  <c r="J77" i="3"/>
  <c r="I77" i="3"/>
  <c r="H77" i="3"/>
  <c r="G77" i="3"/>
  <c r="F77" i="3"/>
  <c r="J76" i="3"/>
  <c r="I76" i="3"/>
  <c r="H76" i="3"/>
  <c r="G76" i="3"/>
  <c r="F76" i="3"/>
  <c r="J75" i="3"/>
  <c r="I75" i="3"/>
  <c r="H75" i="3"/>
  <c r="G75" i="3"/>
  <c r="F75" i="3"/>
  <c r="J74" i="3"/>
  <c r="I74" i="3"/>
  <c r="H74" i="3"/>
  <c r="G74" i="3"/>
  <c r="F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1" i="3"/>
  <c r="I61" i="3"/>
  <c r="H61" i="3"/>
  <c r="G61" i="3"/>
  <c r="F61" i="3"/>
  <c r="J60" i="3"/>
  <c r="I60" i="3"/>
  <c r="H60" i="3"/>
  <c r="G60" i="3"/>
  <c r="F60" i="3"/>
  <c r="J59" i="3"/>
  <c r="I59" i="3"/>
  <c r="H59" i="3"/>
  <c r="G59" i="3"/>
  <c r="F59" i="3"/>
  <c r="J58" i="3"/>
  <c r="I58" i="3"/>
  <c r="H58" i="3"/>
  <c r="G58" i="3"/>
  <c r="F58" i="3"/>
  <c r="J57" i="3"/>
  <c r="I57" i="3"/>
  <c r="H57" i="3"/>
  <c r="G57" i="3"/>
  <c r="F57" i="3"/>
  <c r="J56" i="3"/>
  <c r="I56" i="3"/>
  <c r="H56" i="3"/>
  <c r="G56" i="3"/>
  <c r="F56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2" i="3"/>
  <c r="I2" i="3"/>
  <c r="H2" i="3"/>
  <c r="G2" i="3"/>
  <c r="F2" i="3"/>
  <c r="J211" i="2"/>
  <c r="I211" i="2"/>
  <c r="H211" i="2"/>
  <c r="G211" i="2"/>
  <c r="F211" i="2"/>
  <c r="J210" i="2"/>
  <c r="I210" i="2"/>
  <c r="H210" i="2"/>
  <c r="G210" i="2"/>
  <c r="F210" i="2"/>
  <c r="J209" i="2"/>
  <c r="I209" i="2"/>
  <c r="H209" i="2"/>
  <c r="G209" i="2"/>
  <c r="F209" i="2"/>
  <c r="J208" i="2"/>
  <c r="I208" i="2"/>
  <c r="H208" i="2"/>
  <c r="G208" i="2"/>
  <c r="F208" i="2"/>
  <c r="J207" i="2"/>
  <c r="I207" i="2"/>
  <c r="H207" i="2"/>
  <c r="G207" i="2"/>
  <c r="F207" i="2"/>
  <c r="J206" i="2"/>
  <c r="I206" i="2"/>
  <c r="H206" i="2"/>
  <c r="G206" i="2"/>
  <c r="F206" i="2"/>
  <c r="J205" i="2"/>
  <c r="I205" i="2"/>
  <c r="H205" i="2"/>
  <c r="G205" i="2"/>
  <c r="F205" i="2"/>
  <c r="J204" i="2"/>
  <c r="I204" i="2"/>
  <c r="H204" i="2"/>
  <c r="G204" i="2"/>
  <c r="F204" i="2"/>
  <c r="J203" i="2"/>
  <c r="I203" i="2"/>
  <c r="H203" i="2"/>
  <c r="G203" i="2"/>
  <c r="F203" i="2"/>
  <c r="J202" i="2"/>
  <c r="I202" i="2"/>
  <c r="H202" i="2"/>
  <c r="G202" i="2"/>
  <c r="F202" i="2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J176" i="2"/>
  <c r="I176" i="2"/>
  <c r="H176" i="2"/>
  <c r="G176" i="2"/>
  <c r="F176" i="2"/>
  <c r="J175" i="2"/>
  <c r="I175" i="2"/>
  <c r="H175" i="2"/>
  <c r="G175" i="2"/>
  <c r="F175" i="2"/>
  <c r="J174" i="2"/>
  <c r="I174" i="2"/>
  <c r="H174" i="2"/>
  <c r="G174" i="2"/>
  <c r="F174" i="2"/>
  <c r="J173" i="2"/>
  <c r="I173" i="2"/>
  <c r="H173" i="2"/>
  <c r="G173" i="2"/>
  <c r="F173" i="2"/>
  <c r="J172" i="2"/>
  <c r="I172" i="2"/>
  <c r="H172" i="2"/>
  <c r="G172" i="2"/>
  <c r="F172" i="2"/>
  <c r="J171" i="2"/>
  <c r="I171" i="2"/>
  <c r="H171" i="2"/>
  <c r="G171" i="2"/>
  <c r="F171" i="2"/>
  <c r="J170" i="2"/>
  <c r="I170" i="2"/>
  <c r="H170" i="2"/>
  <c r="G170" i="2"/>
  <c r="F170" i="2"/>
  <c r="J169" i="2"/>
  <c r="I169" i="2"/>
  <c r="H169" i="2"/>
  <c r="G169" i="2"/>
  <c r="F169" i="2"/>
  <c r="J168" i="2"/>
  <c r="I168" i="2"/>
  <c r="H168" i="2"/>
  <c r="G168" i="2"/>
  <c r="F168" i="2"/>
  <c r="J167" i="2"/>
  <c r="I167" i="2"/>
  <c r="H167" i="2"/>
  <c r="G167" i="2"/>
  <c r="F167" i="2"/>
  <c r="J166" i="2"/>
  <c r="I166" i="2"/>
  <c r="H166" i="2"/>
  <c r="G166" i="2"/>
  <c r="F166" i="2"/>
  <c r="J165" i="2"/>
  <c r="I165" i="2"/>
  <c r="H165" i="2"/>
  <c r="G165" i="2"/>
  <c r="F165" i="2"/>
  <c r="J164" i="2"/>
  <c r="I164" i="2"/>
  <c r="H164" i="2"/>
  <c r="G164" i="2"/>
  <c r="F164" i="2"/>
  <c r="J163" i="2"/>
  <c r="I163" i="2"/>
  <c r="H163" i="2"/>
  <c r="G163" i="2"/>
  <c r="F163" i="2"/>
  <c r="J162" i="2"/>
  <c r="I162" i="2"/>
  <c r="H162" i="2"/>
  <c r="G162" i="2"/>
  <c r="F162" i="2"/>
  <c r="J161" i="2"/>
  <c r="I161" i="2"/>
  <c r="H161" i="2"/>
  <c r="G161" i="2"/>
  <c r="F161" i="2"/>
  <c r="J160" i="2"/>
  <c r="I160" i="2"/>
  <c r="H160" i="2"/>
  <c r="G160" i="2"/>
  <c r="F160" i="2"/>
  <c r="J159" i="2"/>
  <c r="I159" i="2"/>
  <c r="H159" i="2"/>
  <c r="G159" i="2"/>
  <c r="F159" i="2"/>
  <c r="J158" i="2"/>
  <c r="I158" i="2"/>
  <c r="H158" i="2"/>
  <c r="G158" i="2"/>
  <c r="F158" i="2"/>
  <c r="J157" i="2"/>
  <c r="I157" i="2"/>
  <c r="H157" i="2"/>
  <c r="G157" i="2"/>
  <c r="F157" i="2"/>
  <c r="J156" i="2"/>
  <c r="I156" i="2"/>
  <c r="H156" i="2"/>
  <c r="G156" i="2"/>
  <c r="F156" i="2"/>
  <c r="J155" i="2"/>
  <c r="I155" i="2"/>
  <c r="H155" i="2"/>
  <c r="G155" i="2"/>
  <c r="F155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139" i="2"/>
  <c r="I139" i="2"/>
  <c r="H139" i="2"/>
  <c r="G139" i="2"/>
  <c r="F139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J4" i="2"/>
  <c r="I4" i="2"/>
  <c r="H4" i="2"/>
  <c r="G4" i="2"/>
  <c r="F4" i="2"/>
  <c r="J3" i="2"/>
  <c r="I3" i="2"/>
  <c r="H3" i="2"/>
  <c r="G3" i="2"/>
  <c r="F3" i="2"/>
  <c r="J2" i="2"/>
  <c r="I2" i="2"/>
  <c r="H2" i="2"/>
  <c r="G2" i="2"/>
  <c r="F2" i="2"/>
  <c r="L43" i="1"/>
  <c r="L42" i="1"/>
  <c r="L45" i="1" s="1"/>
  <c r="L41" i="1"/>
  <c r="L26" i="1"/>
  <c r="Y222" i="2" l="1"/>
  <c r="Y3" i="9" s="1"/>
  <c r="Y227" i="2"/>
  <c r="V227" i="2"/>
  <c r="E222" i="2"/>
  <c r="E3" i="9" s="1"/>
  <c r="I222" i="2"/>
  <c r="I3" i="9" s="1"/>
  <c r="M222" i="2"/>
  <c r="M3" i="9" s="1"/>
  <c r="Q222" i="2"/>
  <c r="Q3" i="9" s="1"/>
  <c r="U222" i="2"/>
  <c r="U3" i="9" s="1"/>
  <c r="C223" i="2"/>
  <c r="C13" i="9" s="1"/>
  <c r="G223" i="2"/>
  <c r="G13" i="9" s="1"/>
  <c r="K223" i="2"/>
  <c r="K13" i="9" s="1"/>
  <c r="O223" i="2"/>
  <c r="O13" i="9" s="1"/>
  <c r="S223" i="2"/>
  <c r="S13" i="9" s="1"/>
  <c r="W223" i="2"/>
  <c r="W13" i="9" s="1"/>
  <c r="E224" i="2"/>
  <c r="I224" i="2"/>
  <c r="M224" i="2"/>
  <c r="Q224" i="2"/>
  <c r="U224" i="2"/>
  <c r="Y224" i="2"/>
  <c r="C225" i="2"/>
  <c r="G225" i="2"/>
  <c r="K225" i="2"/>
  <c r="O225" i="2"/>
  <c r="S225" i="2"/>
  <c r="W225" i="2"/>
  <c r="C226" i="2"/>
  <c r="H226" i="2"/>
  <c r="M226" i="2"/>
  <c r="S226" i="2"/>
  <c r="X226" i="2"/>
  <c r="C227" i="2"/>
  <c r="I227" i="2"/>
  <c r="N227" i="2"/>
  <c r="S227" i="2"/>
  <c r="B222" i="2"/>
  <c r="F222" i="2"/>
  <c r="F3" i="9" s="1"/>
  <c r="J222" i="2"/>
  <c r="J3" i="9" s="1"/>
  <c r="N222" i="2"/>
  <c r="N3" i="9" s="1"/>
  <c r="R222" i="2"/>
  <c r="R3" i="9" s="1"/>
  <c r="V222" i="2"/>
  <c r="V3" i="9" s="1"/>
  <c r="Z222" i="2"/>
  <c r="Z3" i="9" s="1"/>
  <c r="D223" i="2"/>
  <c r="D13" i="9" s="1"/>
  <c r="H223" i="2"/>
  <c r="H13" i="9" s="1"/>
  <c r="L223" i="2"/>
  <c r="L13" i="9" s="1"/>
  <c r="P223" i="2"/>
  <c r="P13" i="9" s="1"/>
  <c r="T223" i="2"/>
  <c r="T13" i="9" s="1"/>
  <c r="X223" i="2"/>
  <c r="X13" i="9" s="1"/>
  <c r="B224" i="2"/>
  <c r="F224" i="2"/>
  <c r="J224" i="2"/>
  <c r="N224" i="2"/>
  <c r="R224" i="2"/>
  <c r="V224" i="2"/>
  <c r="Z224" i="2"/>
  <c r="D225" i="2"/>
  <c r="H225" i="2"/>
  <c r="L225" i="2"/>
  <c r="P225" i="2"/>
  <c r="T225" i="2"/>
  <c r="Y225" i="2"/>
  <c r="D226" i="2"/>
  <c r="I226" i="2"/>
  <c r="O226" i="2"/>
  <c r="T226" i="2"/>
  <c r="Y226" i="2"/>
  <c r="E227" i="2"/>
  <c r="J227" i="2"/>
  <c r="O227" i="2"/>
  <c r="U227" i="2"/>
  <c r="Z227" i="2"/>
  <c r="C222" i="2"/>
  <c r="C3" i="9" s="1"/>
  <c r="G222" i="2"/>
  <c r="G3" i="9" s="1"/>
  <c r="K222" i="2"/>
  <c r="K3" i="9" s="1"/>
  <c r="O222" i="2"/>
  <c r="O3" i="9" s="1"/>
  <c r="S222" i="2"/>
  <c r="S3" i="9" s="1"/>
  <c r="W222" i="2"/>
  <c r="W3" i="9" s="1"/>
  <c r="E223" i="2"/>
  <c r="E13" i="9" s="1"/>
  <c r="I223" i="2"/>
  <c r="I13" i="9" s="1"/>
  <c r="M223" i="2"/>
  <c r="M13" i="9" s="1"/>
  <c r="Q223" i="2"/>
  <c r="Q13" i="9" s="1"/>
  <c r="U223" i="2"/>
  <c r="U13" i="9" s="1"/>
  <c r="Y223" i="2"/>
  <c r="Y13" i="9" s="1"/>
  <c r="C224" i="2"/>
  <c r="G224" i="2"/>
  <c r="K224" i="2"/>
  <c r="O224" i="2"/>
  <c r="S224" i="2"/>
  <c r="W224" i="2"/>
  <c r="E225" i="2"/>
  <c r="I225" i="2"/>
  <c r="M225" i="2"/>
  <c r="Q225" i="2"/>
  <c r="U225" i="2"/>
  <c r="Z225" i="2"/>
  <c r="E226" i="2"/>
  <c r="K226" i="2"/>
  <c r="P226" i="2"/>
  <c r="U226" i="2"/>
  <c r="F227" i="2"/>
  <c r="K227" i="2"/>
  <c r="Q227" i="2"/>
  <c r="X227" i="2"/>
  <c r="T227" i="2"/>
  <c r="P227" i="2"/>
  <c r="L227" i="2"/>
  <c r="H227" i="2"/>
  <c r="D227" i="2"/>
  <c r="Z226" i="2"/>
  <c r="V226" i="2"/>
  <c r="R226" i="2"/>
  <c r="N226" i="2"/>
  <c r="J226" i="2"/>
  <c r="F226" i="2"/>
  <c r="B226" i="2"/>
  <c r="X225" i="2"/>
  <c r="D222" i="2"/>
  <c r="D3" i="9" s="1"/>
  <c r="H222" i="2"/>
  <c r="H3" i="9" s="1"/>
  <c r="L222" i="2"/>
  <c r="L3" i="9" s="1"/>
  <c r="P222" i="2"/>
  <c r="P3" i="9" s="1"/>
  <c r="T222" i="2"/>
  <c r="T3" i="9" s="1"/>
  <c r="X222" i="2"/>
  <c r="X3" i="9" s="1"/>
  <c r="B223" i="2"/>
  <c r="F223" i="2"/>
  <c r="F13" i="9" s="1"/>
  <c r="J223" i="2"/>
  <c r="J13" i="9" s="1"/>
  <c r="N223" i="2"/>
  <c r="N13" i="9" s="1"/>
  <c r="R223" i="2"/>
  <c r="R13" i="9" s="1"/>
  <c r="V223" i="2"/>
  <c r="V13" i="9" s="1"/>
  <c r="Z223" i="2"/>
  <c r="Z13" i="9" s="1"/>
  <c r="D224" i="2"/>
  <c r="H224" i="2"/>
  <c r="L224" i="2"/>
  <c r="P224" i="2"/>
  <c r="T224" i="2"/>
  <c r="X224" i="2"/>
  <c r="B225" i="2"/>
  <c r="F225" i="2"/>
  <c r="J225" i="2"/>
  <c r="N225" i="2"/>
  <c r="R225" i="2"/>
  <c r="V225" i="2"/>
  <c r="G226" i="2"/>
  <c r="L226" i="2"/>
  <c r="Q226" i="2"/>
  <c r="W226" i="2"/>
  <c r="B227" i="2"/>
  <c r="G227" i="2"/>
  <c r="M227" i="2"/>
  <c r="R227" i="2"/>
  <c r="W227" i="2"/>
  <c r="AA224" i="3"/>
  <c r="B219" i="3"/>
  <c r="B4" i="9" s="1"/>
  <c r="F219" i="3"/>
  <c r="F4" i="9" s="1"/>
  <c r="J219" i="3"/>
  <c r="J4" i="9" s="1"/>
  <c r="N219" i="3"/>
  <c r="N4" i="9" s="1"/>
  <c r="R219" i="3"/>
  <c r="R4" i="9" s="1"/>
  <c r="V219" i="3"/>
  <c r="V4" i="9" s="1"/>
  <c r="Z219" i="3"/>
  <c r="Z4" i="9" s="1"/>
  <c r="D220" i="3"/>
  <c r="D14" i="9" s="1"/>
  <c r="H220" i="3"/>
  <c r="H14" i="9" s="1"/>
  <c r="L220" i="3"/>
  <c r="L14" i="9" s="1"/>
  <c r="P220" i="3"/>
  <c r="P14" i="9" s="1"/>
  <c r="T220" i="3"/>
  <c r="T14" i="9" s="1"/>
  <c r="X220" i="3"/>
  <c r="X14" i="9" s="1"/>
  <c r="B221" i="3"/>
  <c r="F221" i="3"/>
  <c r="J221" i="3"/>
  <c r="N221" i="3"/>
  <c r="R221" i="3"/>
  <c r="V221" i="3"/>
  <c r="Z221" i="3"/>
  <c r="D222" i="3"/>
  <c r="H222" i="3"/>
  <c r="L222" i="3"/>
  <c r="P222" i="3"/>
  <c r="T222" i="3"/>
  <c r="X222" i="3"/>
  <c r="B223" i="3"/>
  <c r="F223" i="3"/>
  <c r="J223" i="3"/>
  <c r="N223" i="3"/>
  <c r="R223" i="3"/>
  <c r="V223" i="3"/>
  <c r="Z223" i="3"/>
  <c r="D224" i="3"/>
  <c r="H224" i="3"/>
  <c r="L224" i="3"/>
  <c r="P224" i="3"/>
  <c r="T224" i="3"/>
  <c r="X224" i="3"/>
  <c r="W197" i="4"/>
  <c r="S197" i="4"/>
  <c r="O197" i="4"/>
  <c r="K197" i="4"/>
  <c r="G197" i="4"/>
  <c r="C197" i="4"/>
  <c r="Y196" i="4"/>
  <c r="U196" i="4"/>
  <c r="Q196" i="4"/>
  <c r="M196" i="4"/>
  <c r="I196" i="4"/>
  <c r="E196" i="4"/>
  <c r="W195" i="4"/>
  <c r="S195" i="4"/>
  <c r="O195" i="4"/>
  <c r="K195" i="4"/>
  <c r="G195" i="4"/>
  <c r="C195" i="4"/>
  <c r="Y194" i="4"/>
  <c r="U194" i="4"/>
  <c r="Q194" i="4"/>
  <c r="M194" i="4"/>
  <c r="I194" i="4"/>
  <c r="E194" i="4"/>
  <c r="W193" i="4"/>
  <c r="W15" i="9" s="1"/>
  <c r="S193" i="4"/>
  <c r="S15" i="9" s="1"/>
  <c r="O193" i="4"/>
  <c r="O15" i="9" s="1"/>
  <c r="K193" i="4"/>
  <c r="K15" i="9" s="1"/>
  <c r="G193" i="4"/>
  <c r="G15" i="9" s="1"/>
  <c r="C193" i="4"/>
  <c r="C15" i="9" s="1"/>
  <c r="Y192" i="4"/>
  <c r="Y5" i="9" s="1"/>
  <c r="U192" i="4"/>
  <c r="U5" i="9" s="1"/>
  <c r="Q192" i="4"/>
  <c r="Q5" i="9" s="1"/>
  <c r="M192" i="4"/>
  <c r="M5" i="9" s="1"/>
  <c r="I192" i="4"/>
  <c r="I5" i="9" s="1"/>
  <c r="E192" i="4"/>
  <c r="E5" i="9" s="1"/>
  <c r="Z197" i="4"/>
  <c r="V197" i="4"/>
  <c r="R197" i="4"/>
  <c r="N197" i="4"/>
  <c r="J197" i="4"/>
  <c r="F197" i="4"/>
  <c r="B197" i="4"/>
  <c r="X196" i="4"/>
  <c r="T196" i="4"/>
  <c r="P196" i="4"/>
  <c r="L196" i="4"/>
  <c r="H196" i="4"/>
  <c r="D196" i="4"/>
  <c r="Z195" i="4"/>
  <c r="V195" i="4"/>
  <c r="R195" i="4"/>
  <c r="N195" i="4"/>
  <c r="J195" i="4"/>
  <c r="F195" i="4"/>
  <c r="B195" i="4"/>
  <c r="X194" i="4"/>
  <c r="T194" i="4"/>
  <c r="P194" i="4"/>
  <c r="L194" i="4"/>
  <c r="H194" i="4"/>
  <c r="D194" i="4"/>
  <c r="Z193" i="4"/>
  <c r="Z15" i="9" s="1"/>
  <c r="V193" i="4"/>
  <c r="V15" i="9" s="1"/>
  <c r="R193" i="4"/>
  <c r="R15" i="9" s="1"/>
  <c r="N193" i="4"/>
  <c r="N15" i="9" s="1"/>
  <c r="J193" i="4"/>
  <c r="J15" i="9" s="1"/>
  <c r="F193" i="4"/>
  <c r="F15" i="9" s="1"/>
  <c r="B193" i="4"/>
  <c r="X192" i="4"/>
  <c r="X5" i="9" s="1"/>
  <c r="T192" i="4"/>
  <c r="T5" i="9" s="1"/>
  <c r="P192" i="4"/>
  <c r="P5" i="9" s="1"/>
  <c r="L192" i="4"/>
  <c r="L5" i="9" s="1"/>
  <c r="H192" i="4"/>
  <c r="H5" i="9" s="1"/>
  <c r="D192" i="4"/>
  <c r="D5" i="9" s="1"/>
  <c r="Y197" i="4"/>
  <c r="U197" i="4"/>
  <c r="Q197" i="4"/>
  <c r="M197" i="4"/>
  <c r="I197" i="4"/>
  <c r="E197" i="4"/>
  <c r="W196" i="4"/>
  <c r="S196" i="4"/>
  <c r="O196" i="4"/>
  <c r="K196" i="4"/>
  <c r="G196" i="4"/>
  <c r="C196" i="4"/>
  <c r="Y195" i="4"/>
  <c r="U195" i="4"/>
  <c r="Q195" i="4"/>
  <c r="M195" i="4"/>
  <c r="I195" i="4"/>
  <c r="E195" i="4"/>
  <c r="W194" i="4"/>
  <c r="S194" i="4"/>
  <c r="O194" i="4"/>
  <c r="K194" i="4"/>
  <c r="G194" i="4"/>
  <c r="C194" i="4"/>
  <c r="Y193" i="4"/>
  <c r="Y15" i="9" s="1"/>
  <c r="U193" i="4"/>
  <c r="U15" i="9" s="1"/>
  <c r="Q193" i="4"/>
  <c r="Q15" i="9" s="1"/>
  <c r="M193" i="4"/>
  <c r="M15" i="9" s="1"/>
  <c r="I193" i="4"/>
  <c r="I15" i="9" s="1"/>
  <c r="E193" i="4"/>
  <c r="E15" i="9" s="1"/>
  <c r="W192" i="4"/>
  <c r="W5" i="9" s="1"/>
  <c r="S192" i="4"/>
  <c r="S5" i="9" s="1"/>
  <c r="O192" i="4"/>
  <c r="O5" i="9" s="1"/>
  <c r="K192" i="4"/>
  <c r="K5" i="9" s="1"/>
  <c r="G192" i="4"/>
  <c r="G5" i="9" s="1"/>
  <c r="C192" i="4"/>
  <c r="C5" i="9" s="1"/>
  <c r="X197" i="4"/>
  <c r="T197" i="4"/>
  <c r="P197" i="4"/>
  <c r="L197" i="4"/>
  <c r="H197" i="4"/>
  <c r="D197" i="4"/>
  <c r="Z196" i="4"/>
  <c r="V196" i="4"/>
  <c r="R196" i="4"/>
  <c r="N196" i="4"/>
  <c r="J196" i="4"/>
  <c r="F196" i="4"/>
  <c r="B196" i="4"/>
  <c r="X195" i="4"/>
  <c r="T195" i="4"/>
  <c r="P195" i="4"/>
  <c r="L195" i="4"/>
  <c r="H195" i="4"/>
  <c r="D195" i="4"/>
  <c r="Z194" i="4"/>
  <c r="V194" i="4"/>
  <c r="R194" i="4"/>
  <c r="N194" i="4"/>
  <c r="J194" i="4"/>
  <c r="F194" i="4"/>
  <c r="B194" i="4"/>
  <c r="X193" i="4"/>
  <c r="X15" i="9" s="1"/>
  <c r="T193" i="4"/>
  <c r="T15" i="9" s="1"/>
  <c r="P193" i="4"/>
  <c r="P15" i="9" s="1"/>
  <c r="L193" i="4"/>
  <c r="L15" i="9" s="1"/>
  <c r="H193" i="4"/>
  <c r="H15" i="9" s="1"/>
  <c r="D193" i="4"/>
  <c r="D15" i="9" s="1"/>
  <c r="Z192" i="4"/>
  <c r="Z5" i="9" s="1"/>
  <c r="V192" i="4"/>
  <c r="V5" i="9" s="1"/>
  <c r="R192" i="4"/>
  <c r="R5" i="9" s="1"/>
  <c r="N192" i="4"/>
  <c r="N5" i="9" s="1"/>
  <c r="J192" i="4"/>
  <c r="J5" i="9" s="1"/>
  <c r="F192" i="4"/>
  <c r="F5" i="9" s="1"/>
  <c r="B192" i="4"/>
  <c r="C219" i="3"/>
  <c r="C4" i="9" s="1"/>
  <c r="G219" i="3"/>
  <c r="G4" i="9" s="1"/>
  <c r="K219" i="3"/>
  <c r="K4" i="9" s="1"/>
  <c r="O219" i="3"/>
  <c r="O4" i="9" s="1"/>
  <c r="S219" i="3"/>
  <c r="S4" i="9" s="1"/>
  <c r="W219" i="3"/>
  <c r="W4" i="9" s="1"/>
  <c r="AA219" i="3"/>
  <c r="E220" i="3"/>
  <c r="E14" i="9" s="1"/>
  <c r="I220" i="3"/>
  <c r="I14" i="9" s="1"/>
  <c r="M220" i="3"/>
  <c r="M14" i="9" s="1"/>
  <c r="Q220" i="3"/>
  <c r="Q14" i="9" s="1"/>
  <c r="U220" i="3"/>
  <c r="U14" i="9" s="1"/>
  <c r="Y220" i="3"/>
  <c r="Y14" i="9" s="1"/>
  <c r="C221" i="3"/>
  <c r="G221" i="3"/>
  <c r="K221" i="3"/>
  <c r="O221" i="3"/>
  <c r="S221" i="3"/>
  <c r="W221" i="3"/>
  <c r="AA221" i="3"/>
  <c r="E222" i="3"/>
  <c r="I222" i="3"/>
  <c r="M222" i="3"/>
  <c r="Q222" i="3"/>
  <c r="U222" i="3"/>
  <c r="Y222" i="3"/>
  <c r="C223" i="3"/>
  <c r="G223" i="3"/>
  <c r="K223" i="3"/>
  <c r="O223" i="3"/>
  <c r="S223" i="3"/>
  <c r="W223" i="3"/>
  <c r="AA223" i="3"/>
  <c r="E224" i="3"/>
  <c r="I224" i="3"/>
  <c r="M224" i="3"/>
  <c r="Q224" i="3"/>
  <c r="U224" i="3"/>
  <c r="Y224" i="3"/>
  <c r="D219" i="3"/>
  <c r="D4" i="9" s="1"/>
  <c r="H219" i="3"/>
  <c r="H4" i="9" s="1"/>
  <c r="L219" i="3"/>
  <c r="L4" i="9" s="1"/>
  <c r="P219" i="3"/>
  <c r="P4" i="9" s="1"/>
  <c r="T219" i="3"/>
  <c r="T4" i="9" s="1"/>
  <c r="X219" i="3"/>
  <c r="X4" i="9" s="1"/>
  <c r="B220" i="3"/>
  <c r="B14" i="9" s="1"/>
  <c r="F220" i="3"/>
  <c r="F14" i="9" s="1"/>
  <c r="J220" i="3"/>
  <c r="J14" i="9" s="1"/>
  <c r="N220" i="3"/>
  <c r="N14" i="9" s="1"/>
  <c r="R220" i="3"/>
  <c r="R14" i="9" s="1"/>
  <c r="V220" i="3"/>
  <c r="V14" i="9" s="1"/>
  <c r="Z220" i="3"/>
  <c r="Z14" i="9" s="1"/>
  <c r="D221" i="3"/>
  <c r="H221" i="3"/>
  <c r="L221" i="3"/>
  <c r="P221" i="3"/>
  <c r="T221" i="3"/>
  <c r="X221" i="3"/>
  <c r="B222" i="3"/>
  <c r="F222" i="3"/>
  <c r="J222" i="3"/>
  <c r="N222" i="3"/>
  <c r="R222" i="3"/>
  <c r="V222" i="3"/>
  <c r="Z222" i="3"/>
  <c r="D223" i="3"/>
  <c r="H223" i="3"/>
  <c r="L223" i="3"/>
  <c r="P223" i="3"/>
  <c r="T223" i="3"/>
  <c r="X223" i="3"/>
  <c r="B224" i="3"/>
  <c r="F224" i="3"/>
  <c r="J224" i="3"/>
  <c r="N224" i="3"/>
  <c r="R224" i="3"/>
  <c r="V224" i="3"/>
  <c r="Z224" i="3"/>
  <c r="E219" i="3"/>
  <c r="E4" i="9" s="1"/>
  <c r="I219" i="3"/>
  <c r="I4" i="9" s="1"/>
  <c r="M219" i="3"/>
  <c r="M4" i="9" s="1"/>
  <c r="Q219" i="3"/>
  <c r="Q4" i="9" s="1"/>
  <c r="U219" i="3"/>
  <c r="U4" i="9" s="1"/>
  <c r="Y219" i="3"/>
  <c r="Y4" i="9" s="1"/>
  <c r="C220" i="3"/>
  <c r="C14" i="9" s="1"/>
  <c r="G220" i="3"/>
  <c r="G14" i="9" s="1"/>
  <c r="K220" i="3"/>
  <c r="K14" i="9" s="1"/>
  <c r="O220" i="3"/>
  <c r="O14" i="9" s="1"/>
  <c r="S220" i="3"/>
  <c r="S14" i="9" s="1"/>
  <c r="W220" i="3"/>
  <c r="W14" i="9" s="1"/>
  <c r="AA220" i="3"/>
  <c r="E221" i="3"/>
  <c r="I221" i="3"/>
  <c r="M221" i="3"/>
  <c r="Q221" i="3"/>
  <c r="U221" i="3"/>
  <c r="Y221" i="3"/>
  <c r="C222" i="3"/>
  <c r="G222" i="3"/>
  <c r="K222" i="3"/>
  <c r="O222" i="3"/>
  <c r="S222" i="3"/>
  <c r="W222" i="3"/>
  <c r="AA222" i="3"/>
  <c r="E223" i="3"/>
  <c r="I223" i="3"/>
  <c r="M223" i="3"/>
  <c r="Q223" i="3"/>
  <c r="U223" i="3"/>
  <c r="Y223" i="3"/>
  <c r="C224" i="3"/>
  <c r="G224" i="3"/>
  <c r="K224" i="3"/>
  <c r="O224" i="3"/>
  <c r="S224" i="3"/>
  <c r="W224" i="3"/>
  <c r="W153" i="5"/>
  <c r="S153" i="5"/>
  <c r="O153" i="5"/>
  <c r="K153" i="5"/>
  <c r="G153" i="5"/>
  <c r="C153" i="5"/>
  <c r="Y152" i="5"/>
  <c r="U152" i="5"/>
  <c r="Q152" i="5"/>
  <c r="M152" i="5"/>
  <c r="I152" i="5"/>
  <c r="E152" i="5"/>
  <c r="W151" i="5"/>
  <c r="S151" i="5"/>
  <c r="O151" i="5"/>
  <c r="K151" i="5"/>
  <c r="G151" i="5"/>
  <c r="C151" i="5"/>
  <c r="Y150" i="5"/>
  <c r="U150" i="5"/>
  <c r="Q150" i="5"/>
  <c r="M150" i="5"/>
  <c r="I150" i="5"/>
  <c r="E150" i="5"/>
  <c r="W149" i="5"/>
  <c r="W16" i="9" s="1"/>
  <c r="S149" i="5"/>
  <c r="S16" i="9" s="1"/>
  <c r="O149" i="5"/>
  <c r="O16" i="9" s="1"/>
  <c r="K149" i="5"/>
  <c r="K16" i="9" s="1"/>
  <c r="G149" i="5"/>
  <c r="G16" i="9" s="1"/>
  <c r="C149" i="5"/>
  <c r="C16" i="9" s="1"/>
  <c r="Y148" i="5"/>
  <c r="Y6" i="9" s="1"/>
  <c r="U148" i="5"/>
  <c r="U6" i="9" s="1"/>
  <c r="Q148" i="5"/>
  <c r="Q6" i="9" s="1"/>
  <c r="M148" i="5"/>
  <c r="M6" i="9" s="1"/>
  <c r="I148" i="5"/>
  <c r="I6" i="9" s="1"/>
  <c r="E148" i="5"/>
  <c r="E6" i="9" s="1"/>
  <c r="Z153" i="5"/>
  <c r="V153" i="5"/>
  <c r="R153" i="5"/>
  <c r="N153" i="5"/>
  <c r="J153" i="5"/>
  <c r="F153" i="5"/>
  <c r="B153" i="5"/>
  <c r="X152" i="5"/>
  <c r="T152" i="5"/>
  <c r="P152" i="5"/>
  <c r="L152" i="5"/>
  <c r="H152" i="5"/>
  <c r="D152" i="5"/>
  <c r="Z151" i="5"/>
  <c r="V151" i="5"/>
  <c r="R151" i="5"/>
  <c r="N151" i="5"/>
  <c r="J151" i="5"/>
  <c r="F151" i="5"/>
  <c r="B151" i="5"/>
  <c r="X150" i="5"/>
  <c r="T150" i="5"/>
  <c r="P150" i="5"/>
  <c r="L150" i="5"/>
  <c r="H150" i="5"/>
  <c r="D150" i="5"/>
  <c r="Z149" i="5"/>
  <c r="Z16" i="9" s="1"/>
  <c r="V149" i="5"/>
  <c r="V16" i="9" s="1"/>
  <c r="R149" i="5"/>
  <c r="R16" i="9" s="1"/>
  <c r="N149" i="5"/>
  <c r="N16" i="9" s="1"/>
  <c r="J149" i="5"/>
  <c r="J16" i="9" s="1"/>
  <c r="F149" i="5"/>
  <c r="F16" i="9" s="1"/>
  <c r="Y153" i="5"/>
  <c r="U153" i="5"/>
  <c r="Q153" i="5"/>
  <c r="M153" i="5"/>
  <c r="I153" i="5"/>
  <c r="E153" i="5"/>
  <c r="W152" i="5"/>
  <c r="S152" i="5"/>
  <c r="O152" i="5"/>
  <c r="K152" i="5"/>
  <c r="G152" i="5"/>
  <c r="C152" i="5"/>
  <c r="Y151" i="5"/>
  <c r="U151" i="5"/>
  <c r="Q151" i="5"/>
  <c r="M151" i="5"/>
  <c r="I151" i="5"/>
  <c r="E151" i="5"/>
  <c r="W150" i="5"/>
  <c r="S150" i="5"/>
  <c r="O150" i="5"/>
  <c r="K150" i="5"/>
  <c r="G150" i="5"/>
  <c r="C150" i="5"/>
  <c r="Y149" i="5"/>
  <c r="Y16" i="9" s="1"/>
  <c r="U149" i="5"/>
  <c r="U16" i="9" s="1"/>
  <c r="Q149" i="5"/>
  <c r="Q16" i="9" s="1"/>
  <c r="M149" i="5"/>
  <c r="M16" i="9" s="1"/>
  <c r="I149" i="5"/>
  <c r="I16" i="9" s="1"/>
  <c r="E149" i="5"/>
  <c r="E16" i="9" s="1"/>
  <c r="W148" i="5"/>
  <c r="W6" i="9" s="1"/>
  <c r="S148" i="5"/>
  <c r="S6" i="9" s="1"/>
  <c r="O148" i="5"/>
  <c r="O6" i="9" s="1"/>
  <c r="K148" i="5"/>
  <c r="K6" i="9" s="1"/>
  <c r="G148" i="5"/>
  <c r="G6" i="9" s="1"/>
  <c r="C148" i="5"/>
  <c r="C6" i="9" s="1"/>
  <c r="H148" i="5"/>
  <c r="H6" i="9" s="1"/>
  <c r="P148" i="5"/>
  <c r="P6" i="9" s="1"/>
  <c r="X148" i="5"/>
  <c r="X6" i="9" s="1"/>
  <c r="H149" i="5"/>
  <c r="H16" i="9" s="1"/>
  <c r="X149" i="5"/>
  <c r="X16" i="9" s="1"/>
  <c r="N150" i="5"/>
  <c r="D151" i="5"/>
  <c r="T151" i="5"/>
  <c r="J152" i="5"/>
  <c r="Z152" i="5"/>
  <c r="P153" i="5"/>
  <c r="B148" i="5"/>
  <c r="J148" i="5"/>
  <c r="J6" i="9" s="1"/>
  <c r="R148" i="5"/>
  <c r="R6" i="9" s="1"/>
  <c r="Z148" i="5"/>
  <c r="Z6" i="9" s="1"/>
  <c r="L149" i="5"/>
  <c r="L16" i="9" s="1"/>
  <c r="B150" i="5"/>
  <c r="R150" i="5"/>
  <c r="H151" i="5"/>
  <c r="X151" i="5"/>
  <c r="N152" i="5"/>
  <c r="D153" i="5"/>
  <c r="T153" i="5"/>
  <c r="D148" i="5"/>
  <c r="D6" i="9" s="1"/>
  <c r="L148" i="5"/>
  <c r="L6" i="9" s="1"/>
  <c r="T148" i="5"/>
  <c r="T6" i="9" s="1"/>
  <c r="B149" i="5"/>
  <c r="P149" i="5"/>
  <c r="P16" i="9" s="1"/>
  <c r="F150" i="5"/>
  <c r="V150" i="5"/>
  <c r="L151" i="5"/>
  <c r="B152" i="5"/>
  <c r="R152" i="5"/>
  <c r="H153" i="5"/>
  <c r="X153" i="5"/>
  <c r="F148" i="5"/>
  <c r="F6" i="9" s="1"/>
  <c r="N148" i="5"/>
  <c r="N6" i="9" s="1"/>
  <c r="V148" i="5"/>
  <c r="V6" i="9" s="1"/>
  <c r="D149" i="5"/>
  <c r="D16" i="9" s="1"/>
  <c r="T149" i="5"/>
  <c r="T16" i="9" s="1"/>
  <c r="J150" i="5"/>
  <c r="Z150" i="5"/>
  <c r="P151" i="5"/>
  <c r="F152" i="5"/>
  <c r="V152" i="5"/>
  <c r="L153" i="5"/>
  <c r="Z58" i="6"/>
  <c r="V58" i="6"/>
  <c r="R58" i="6"/>
  <c r="N58" i="6"/>
  <c r="J58" i="6"/>
  <c r="F58" i="6"/>
  <c r="B58" i="6"/>
  <c r="X58" i="6"/>
  <c r="S58" i="6"/>
  <c r="M58" i="6"/>
  <c r="H58" i="6"/>
  <c r="C58" i="6"/>
  <c r="X57" i="6"/>
  <c r="T57" i="6"/>
  <c r="P57" i="6"/>
  <c r="L57" i="6"/>
  <c r="H57" i="6"/>
  <c r="D57" i="6"/>
  <c r="Z56" i="6"/>
  <c r="V56" i="6"/>
  <c r="R56" i="6"/>
  <c r="N56" i="6"/>
  <c r="J56" i="6"/>
  <c r="F56" i="6"/>
  <c r="B56" i="6"/>
  <c r="X55" i="6"/>
  <c r="T55" i="6"/>
  <c r="P55" i="6"/>
  <c r="L55" i="6"/>
  <c r="H55" i="6"/>
  <c r="D55" i="6"/>
  <c r="Z54" i="6"/>
  <c r="Z17" i="9" s="1"/>
  <c r="V54" i="6"/>
  <c r="V17" i="9" s="1"/>
  <c r="R54" i="6"/>
  <c r="R17" i="9" s="1"/>
  <c r="N54" i="6"/>
  <c r="N17" i="9" s="1"/>
  <c r="J54" i="6"/>
  <c r="J17" i="9" s="1"/>
  <c r="F54" i="6"/>
  <c r="F17" i="9" s="1"/>
  <c r="B54" i="6"/>
  <c r="X53" i="6"/>
  <c r="X7" i="9" s="1"/>
  <c r="T53" i="6"/>
  <c r="T7" i="9" s="1"/>
  <c r="P53" i="6"/>
  <c r="P7" i="9" s="1"/>
  <c r="L53" i="6"/>
  <c r="L7" i="9" s="1"/>
  <c r="H53" i="6"/>
  <c r="H7" i="9" s="1"/>
  <c r="D53" i="6"/>
  <c r="D7" i="9" s="1"/>
  <c r="W58" i="6"/>
  <c r="Q58" i="6"/>
  <c r="L58" i="6"/>
  <c r="G58" i="6"/>
  <c r="W57" i="6"/>
  <c r="S57" i="6"/>
  <c r="O57" i="6"/>
  <c r="K57" i="6"/>
  <c r="G57" i="6"/>
  <c r="C57" i="6"/>
  <c r="Y56" i="6"/>
  <c r="U56" i="6"/>
  <c r="Q56" i="6"/>
  <c r="M56" i="6"/>
  <c r="I56" i="6"/>
  <c r="E56" i="6"/>
  <c r="W55" i="6"/>
  <c r="S55" i="6"/>
  <c r="O55" i="6"/>
  <c r="K55" i="6"/>
  <c r="G55" i="6"/>
  <c r="C55" i="6"/>
  <c r="Y54" i="6"/>
  <c r="Y17" i="9" s="1"/>
  <c r="U54" i="6"/>
  <c r="U17" i="9" s="1"/>
  <c r="Q54" i="6"/>
  <c r="Q17" i="9" s="1"/>
  <c r="M54" i="6"/>
  <c r="M17" i="9" s="1"/>
  <c r="I54" i="6"/>
  <c r="I17" i="9" s="1"/>
  <c r="E54" i="6"/>
  <c r="E17" i="9" s="1"/>
  <c r="W53" i="6"/>
  <c r="W7" i="9" s="1"/>
  <c r="S53" i="6"/>
  <c r="S7" i="9" s="1"/>
  <c r="O53" i="6"/>
  <c r="O7" i="9" s="1"/>
  <c r="K53" i="6"/>
  <c r="K7" i="9" s="1"/>
  <c r="G53" i="6"/>
  <c r="G7" i="9" s="1"/>
  <c r="C53" i="6"/>
  <c r="C7" i="9" s="1"/>
  <c r="U58" i="6"/>
  <c r="P58" i="6"/>
  <c r="K58" i="6"/>
  <c r="E58" i="6"/>
  <c r="Z57" i="6"/>
  <c r="V57" i="6"/>
  <c r="R57" i="6"/>
  <c r="N57" i="6"/>
  <c r="J57" i="6"/>
  <c r="F57" i="6"/>
  <c r="B57" i="6"/>
  <c r="X56" i="6"/>
  <c r="T56" i="6"/>
  <c r="P56" i="6"/>
  <c r="L56" i="6"/>
  <c r="H56" i="6"/>
  <c r="D56" i="6"/>
  <c r="Z55" i="6"/>
  <c r="V55" i="6"/>
  <c r="R55" i="6"/>
  <c r="N55" i="6"/>
  <c r="J55" i="6"/>
  <c r="F55" i="6"/>
  <c r="B55" i="6"/>
  <c r="X54" i="6"/>
  <c r="X17" i="9" s="1"/>
  <c r="T54" i="6"/>
  <c r="T17" i="9" s="1"/>
  <c r="P54" i="6"/>
  <c r="P17" i="9" s="1"/>
  <c r="L54" i="6"/>
  <c r="L17" i="9" s="1"/>
  <c r="H54" i="6"/>
  <c r="H17" i="9" s="1"/>
  <c r="D54" i="6"/>
  <c r="D17" i="9" s="1"/>
  <c r="Z53" i="6"/>
  <c r="Z7" i="9" s="1"/>
  <c r="V53" i="6"/>
  <c r="V7" i="9" s="1"/>
  <c r="R53" i="6"/>
  <c r="R7" i="9" s="1"/>
  <c r="N53" i="6"/>
  <c r="N7" i="9" s="1"/>
  <c r="J53" i="6"/>
  <c r="J7" i="9" s="1"/>
  <c r="F53" i="6"/>
  <c r="F7" i="9" s="1"/>
  <c r="B53" i="6"/>
  <c r="Y58" i="6"/>
  <c r="T58" i="6"/>
  <c r="O58" i="6"/>
  <c r="I58" i="6"/>
  <c r="D58" i="6"/>
  <c r="Y57" i="6"/>
  <c r="U57" i="6"/>
  <c r="Q57" i="6"/>
  <c r="M57" i="6"/>
  <c r="I57" i="6"/>
  <c r="E57" i="6"/>
  <c r="W56" i="6"/>
  <c r="S56" i="6"/>
  <c r="O56" i="6"/>
  <c r="K56" i="6"/>
  <c r="G56" i="6"/>
  <c r="C56" i="6"/>
  <c r="Y55" i="6"/>
  <c r="U55" i="6"/>
  <c r="Q55" i="6"/>
  <c r="M55" i="6"/>
  <c r="I55" i="6"/>
  <c r="E55" i="6"/>
  <c r="W54" i="6"/>
  <c r="W17" i="9" s="1"/>
  <c r="S54" i="6"/>
  <c r="S17" i="9" s="1"/>
  <c r="O54" i="6"/>
  <c r="O17" i="9" s="1"/>
  <c r="K54" i="6"/>
  <c r="K17" i="9" s="1"/>
  <c r="G54" i="6"/>
  <c r="G17" i="9" s="1"/>
  <c r="C54" i="6"/>
  <c r="C17" i="9" s="1"/>
  <c r="Y53" i="6"/>
  <c r="Y7" i="9" s="1"/>
  <c r="U53" i="6"/>
  <c r="U7" i="9" s="1"/>
  <c r="Q53" i="6"/>
  <c r="Q7" i="9" s="1"/>
  <c r="M53" i="6"/>
  <c r="M7" i="9" s="1"/>
  <c r="I53" i="6"/>
  <c r="I7" i="9" s="1"/>
  <c r="E53" i="6"/>
  <c r="E7" i="9" s="1"/>
  <c r="W151" i="6"/>
  <c r="S151" i="6"/>
  <c r="O151" i="6"/>
  <c r="K151" i="6"/>
  <c r="G151" i="6"/>
  <c r="C151" i="6"/>
  <c r="U151" i="6"/>
  <c r="P151" i="6"/>
  <c r="J151" i="6"/>
  <c r="E151" i="6"/>
  <c r="T151" i="6"/>
  <c r="N151" i="6"/>
  <c r="I151" i="6"/>
  <c r="D151" i="6"/>
  <c r="R151" i="6"/>
  <c r="M151" i="6"/>
  <c r="H151" i="6"/>
  <c r="B151" i="6"/>
  <c r="V151" i="6"/>
  <c r="Q151" i="6"/>
  <c r="L151" i="6"/>
  <c r="F151" i="6"/>
  <c r="U149" i="6"/>
  <c r="Q149" i="6"/>
  <c r="M149" i="6"/>
  <c r="I149" i="6"/>
  <c r="E149" i="6"/>
  <c r="B149" i="6"/>
  <c r="G149" i="6"/>
  <c r="L149" i="6"/>
  <c r="R149" i="6"/>
  <c r="W149" i="6"/>
  <c r="Y54" i="7"/>
  <c r="U54" i="7"/>
  <c r="Q54" i="7"/>
  <c r="M54" i="7"/>
  <c r="I54" i="7"/>
  <c r="E54" i="7"/>
  <c r="W53" i="7"/>
  <c r="Z54" i="7"/>
  <c r="T54" i="7"/>
  <c r="O54" i="7"/>
  <c r="J54" i="7"/>
  <c r="D54" i="7"/>
  <c r="Y53" i="7"/>
  <c r="T53" i="7"/>
  <c r="P53" i="7"/>
  <c r="L53" i="7"/>
  <c r="H53" i="7"/>
  <c r="D53" i="7"/>
  <c r="Z52" i="7"/>
  <c r="V52" i="7"/>
  <c r="R52" i="7"/>
  <c r="N52" i="7"/>
  <c r="J52" i="7"/>
  <c r="F52" i="7"/>
  <c r="B52" i="7"/>
  <c r="X51" i="7"/>
  <c r="T51" i="7"/>
  <c r="P51" i="7"/>
  <c r="L51" i="7"/>
  <c r="H51" i="7"/>
  <c r="D51" i="7"/>
  <c r="Z50" i="7"/>
  <c r="Z18" i="9" s="1"/>
  <c r="V50" i="7"/>
  <c r="V18" i="9" s="1"/>
  <c r="R50" i="7"/>
  <c r="R18" i="9" s="1"/>
  <c r="N50" i="7"/>
  <c r="N18" i="9" s="1"/>
  <c r="J50" i="7"/>
  <c r="J18" i="9" s="1"/>
  <c r="F50" i="7"/>
  <c r="F18" i="9" s="1"/>
  <c r="B50" i="7"/>
  <c r="X49" i="7"/>
  <c r="X8" i="9" s="1"/>
  <c r="T49" i="7"/>
  <c r="T8" i="9" s="1"/>
  <c r="P49" i="7"/>
  <c r="P8" i="9" s="1"/>
  <c r="L49" i="7"/>
  <c r="L8" i="9" s="1"/>
  <c r="H49" i="7"/>
  <c r="H8" i="9" s="1"/>
  <c r="D49" i="7"/>
  <c r="D8" i="9" s="1"/>
  <c r="X54" i="7"/>
  <c r="S54" i="7"/>
  <c r="N54" i="7"/>
  <c r="H54" i="7"/>
  <c r="C54" i="7"/>
  <c r="X53" i="7"/>
  <c r="S53" i="7"/>
  <c r="O53" i="7"/>
  <c r="K53" i="7"/>
  <c r="G53" i="7"/>
  <c r="C53" i="7"/>
  <c r="Y52" i="7"/>
  <c r="U52" i="7"/>
  <c r="Q52" i="7"/>
  <c r="M52" i="7"/>
  <c r="I52" i="7"/>
  <c r="E52" i="7"/>
  <c r="W51" i="7"/>
  <c r="S51" i="7"/>
  <c r="O51" i="7"/>
  <c r="K51" i="7"/>
  <c r="G51" i="7"/>
  <c r="C51" i="7"/>
  <c r="Y50" i="7"/>
  <c r="Y18" i="9" s="1"/>
  <c r="U50" i="7"/>
  <c r="U18" i="9" s="1"/>
  <c r="Q50" i="7"/>
  <c r="Q18" i="9" s="1"/>
  <c r="M50" i="7"/>
  <c r="M18" i="9" s="1"/>
  <c r="I50" i="7"/>
  <c r="I18" i="9" s="1"/>
  <c r="E50" i="7"/>
  <c r="E18" i="9" s="1"/>
  <c r="W49" i="7"/>
  <c r="W8" i="9" s="1"/>
  <c r="S49" i="7"/>
  <c r="S8" i="9" s="1"/>
  <c r="O49" i="7"/>
  <c r="O8" i="9" s="1"/>
  <c r="K49" i="7"/>
  <c r="K8" i="9" s="1"/>
  <c r="G49" i="7"/>
  <c r="G8" i="9" s="1"/>
  <c r="C49" i="7"/>
  <c r="C8" i="9" s="1"/>
  <c r="W54" i="7"/>
  <c r="R54" i="7"/>
  <c r="L54" i="7"/>
  <c r="G54" i="7"/>
  <c r="B54" i="7"/>
  <c r="V53" i="7"/>
  <c r="R53" i="7"/>
  <c r="N53" i="7"/>
  <c r="J53" i="7"/>
  <c r="F53" i="7"/>
  <c r="B53" i="7"/>
  <c r="X52" i="7"/>
  <c r="T52" i="7"/>
  <c r="P52" i="7"/>
  <c r="L52" i="7"/>
  <c r="H52" i="7"/>
  <c r="D52" i="7"/>
  <c r="Z51" i="7"/>
  <c r="V51" i="7"/>
  <c r="R51" i="7"/>
  <c r="N51" i="7"/>
  <c r="J51" i="7"/>
  <c r="F51" i="7"/>
  <c r="B51" i="7"/>
  <c r="X50" i="7"/>
  <c r="X18" i="9" s="1"/>
  <c r="T50" i="7"/>
  <c r="T18" i="9" s="1"/>
  <c r="P50" i="7"/>
  <c r="P18" i="9" s="1"/>
  <c r="L50" i="7"/>
  <c r="L18" i="9" s="1"/>
  <c r="H50" i="7"/>
  <c r="H18" i="9" s="1"/>
  <c r="D50" i="7"/>
  <c r="D18" i="9" s="1"/>
  <c r="Z49" i="7"/>
  <c r="Z8" i="9" s="1"/>
  <c r="V49" i="7"/>
  <c r="V8" i="9" s="1"/>
  <c r="R49" i="7"/>
  <c r="R8" i="9" s="1"/>
  <c r="N49" i="7"/>
  <c r="N8" i="9" s="1"/>
  <c r="J49" i="7"/>
  <c r="J8" i="9" s="1"/>
  <c r="F49" i="7"/>
  <c r="F8" i="9" s="1"/>
  <c r="B49" i="7"/>
  <c r="V54" i="7"/>
  <c r="P54" i="7"/>
  <c r="K54" i="7"/>
  <c r="F54" i="7"/>
  <c r="Z53" i="7"/>
  <c r="U53" i="7"/>
  <c r="Q53" i="7"/>
  <c r="M53" i="7"/>
  <c r="I53" i="7"/>
  <c r="E53" i="7"/>
  <c r="W52" i="7"/>
  <c r="S52" i="7"/>
  <c r="O52" i="7"/>
  <c r="K52" i="7"/>
  <c r="G52" i="7"/>
  <c r="C52" i="7"/>
  <c r="Y51" i="7"/>
  <c r="U51" i="7"/>
  <c r="Q51" i="7"/>
  <c r="M51" i="7"/>
  <c r="I51" i="7"/>
  <c r="E51" i="7"/>
  <c r="W50" i="7"/>
  <c r="W18" i="9" s="1"/>
  <c r="S50" i="7"/>
  <c r="S18" i="9" s="1"/>
  <c r="O50" i="7"/>
  <c r="O18" i="9" s="1"/>
  <c r="K50" i="7"/>
  <c r="K18" i="9" s="1"/>
  <c r="G50" i="7"/>
  <c r="G18" i="9" s="1"/>
  <c r="C50" i="7"/>
  <c r="C18" i="9" s="1"/>
  <c r="Y49" i="7"/>
  <c r="Y8" i="9" s="1"/>
  <c r="U49" i="7"/>
  <c r="U8" i="9" s="1"/>
  <c r="Q49" i="7"/>
  <c r="Q8" i="9" s="1"/>
  <c r="M49" i="7"/>
  <c r="M8" i="9" s="1"/>
  <c r="I49" i="7"/>
  <c r="I8" i="9" s="1"/>
  <c r="E49" i="7"/>
  <c r="E8" i="9" s="1"/>
  <c r="C149" i="6"/>
  <c r="H149" i="6"/>
  <c r="N149" i="6"/>
  <c r="S149" i="6"/>
  <c r="D149" i="6"/>
  <c r="J149" i="6"/>
  <c r="O149" i="6"/>
  <c r="T149" i="6"/>
  <c r="B152" i="6"/>
  <c r="X152" i="6" s="1"/>
  <c r="F149" i="6"/>
  <c r="K149" i="6"/>
  <c r="P149" i="6"/>
  <c r="V149" i="6"/>
  <c r="Y137" i="8"/>
  <c r="U137" i="8"/>
  <c r="Q137" i="8"/>
  <c r="M137" i="8"/>
  <c r="I137" i="8"/>
  <c r="E137" i="8"/>
  <c r="W136" i="8"/>
  <c r="S136" i="8"/>
  <c r="O136" i="8"/>
  <c r="K136" i="8"/>
  <c r="G136" i="8"/>
  <c r="C136" i="8"/>
  <c r="Y135" i="8"/>
  <c r="U135" i="8"/>
  <c r="Q135" i="8"/>
  <c r="M135" i="8"/>
  <c r="I135" i="8"/>
  <c r="E135" i="8"/>
  <c r="W134" i="8"/>
  <c r="S134" i="8"/>
  <c r="O134" i="8"/>
  <c r="K134" i="8"/>
  <c r="G134" i="8"/>
  <c r="C134" i="8"/>
  <c r="Y133" i="8"/>
  <c r="Y19" i="9" s="1"/>
  <c r="U133" i="8"/>
  <c r="U19" i="9" s="1"/>
  <c r="Q133" i="8"/>
  <c r="Q19" i="9" s="1"/>
  <c r="M133" i="8"/>
  <c r="M19" i="9" s="1"/>
  <c r="I133" i="8"/>
  <c r="I19" i="9" s="1"/>
  <c r="E133" i="8"/>
  <c r="E19" i="9" s="1"/>
  <c r="W132" i="8"/>
  <c r="W9" i="9" s="1"/>
  <c r="S132" i="8"/>
  <c r="S9" i="9" s="1"/>
  <c r="O132" i="8"/>
  <c r="O9" i="9" s="1"/>
  <c r="K132" i="8"/>
  <c r="K9" i="9" s="1"/>
  <c r="G132" i="8"/>
  <c r="G9" i="9" s="1"/>
  <c r="C132" i="8"/>
  <c r="C9" i="9" s="1"/>
  <c r="X137" i="8"/>
  <c r="T137" i="8"/>
  <c r="P137" i="8"/>
  <c r="L137" i="8"/>
  <c r="H137" i="8"/>
  <c r="D137" i="8"/>
  <c r="Z136" i="8"/>
  <c r="V136" i="8"/>
  <c r="R136" i="8"/>
  <c r="N136" i="8"/>
  <c r="J136" i="8"/>
  <c r="F136" i="8"/>
  <c r="B136" i="8"/>
  <c r="X135" i="8"/>
  <c r="T135" i="8"/>
  <c r="P135" i="8"/>
  <c r="L135" i="8"/>
  <c r="H135" i="8"/>
  <c r="D135" i="8"/>
  <c r="Z134" i="8"/>
  <c r="V134" i="8"/>
  <c r="R134" i="8"/>
  <c r="N134" i="8"/>
  <c r="J134" i="8"/>
  <c r="F134" i="8"/>
  <c r="B134" i="8"/>
  <c r="X133" i="8"/>
  <c r="X19" i="9" s="1"/>
  <c r="T133" i="8"/>
  <c r="T19" i="9" s="1"/>
  <c r="P133" i="8"/>
  <c r="P19" i="9" s="1"/>
  <c r="L133" i="8"/>
  <c r="L19" i="9" s="1"/>
  <c r="H133" i="8"/>
  <c r="H19" i="9" s="1"/>
  <c r="D133" i="8"/>
  <c r="D19" i="9" s="1"/>
  <c r="Z132" i="8"/>
  <c r="Z9" i="9" s="1"/>
  <c r="V132" i="8"/>
  <c r="V9" i="9" s="1"/>
  <c r="R132" i="8"/>
  <c r="R9" i="9" s="1"/>
  <c r="N132" i="8"/>
  <c r="N9" i="9" s="1"/>
  <c r="J132" i="8"/>
  <c r="J9" i="9" s="1"/>
  <c r="F132" i="8"/>
  <c r="F9" i="9" s="1"/>
  <c r="B132" i="8"/>
  <c r="W137" i="8"/>
  <c r="S137" i="8"/>
  <c r="O137" i="8"/>
  <c r="K137" i="8"/>
  <c r="G137" i="8"/>
  <c r="C137" i="8"/>
  <c r="Y136" i="8"/>
  <c r="U136" i="8"/>
  <c r="Q136" i="8"/>
  <c r="M136" i="8"/>
  <c r="I136" i="8"/>
  <c r="E136" i="8"/>
  <c r="W135" i="8"/>
  <c r="S135" i="8"/>
  <c r="O135" i="8"/>
  <c r="K135" i="8"/>
  <c r="G135" i="8"/>
  <c r="C135" i="8"/>
  <c r="Y134" i="8"/>
  <c r="U134" i="8"/>
  <c r="Q134" i="8"/>
  <c r="M134" i="8"/>
  <c r="I134" i="8"/>
  <c r="E134" i="8"/>
  <c r="W133" i="8"/>
  <c r="W19" i="9" s="1"/>
  <c r="S133" i="8"/>
  <c r="S19" i="9" s="1"/>
  <c r="O133" i="8"/>
  <c r="O19" i="9" s="1"/>
  <c r="K133" i="8"/>
  <c r="K19" i="9" s="1"/>
  <c r="G133" i="8"/>
  <c r="G19" i="9" s="1"/>
  <c r="C133" i="8"/>
  <c r="C19" i="9" s="1"/>
  <c r="Y132" i="8"/>
  <c r="Y9" i="9" s="1"/>
  <c r="U132" i="8"/>
  <c r="U9" i="9" s="1"/>
  <c r="Q132" i="8"/>
  <c r="Q9" i="9" s="1"/>
  <c r="M132" i="8"/>
  <c r="M9" i="9" s="1"/>
  <c r="I132" i="8"/>
  <c r="I9" i="9" s="1"/>
  <c r="E132" i="8"/>
  <c r="E9" i="9" s="1"/>
  <c r="Z137" i="8"/>
  <c r="V137" i="8"/>
  <c r="R137" i="8"/>
  <c r="N137" i="8"/>
  <c r="J137" i="8"/>
  <c r="F137" i="8"/>
  <c r="B137" i="8"/>
  <c r="X136" i="8"/>
  <c r="T136" i="8"/>
  <c r="P136" i="8"/>
  <c r="L136" i="8"/>
  <c r="H136" i="8"/>
  <c r="D136" i="8"/>
  <c r="Z135" i="8"/>
  <c r="V135" i="8"/>
  <c r="R135" i="8"/>
  <c r="N135" i="8"/>
  <c r="J135" i="8"/>
  <c r="F135" i="8"/>
  <c r="B135" i="8"/>
  <c r="X134" i="8"/>
  <c r="T134" i="8"/>
  <c r="P134" i="8"/>
  <c r="L134" i="8"/>
  <c r="H134" i="8"/>
  <c r="D134" i="8"/>
  <c r="Z133" i="8"/>
  <c r="Z19" i="9" s="1"/>
  <c r="V133" i="8"/>
  <c r="V19" i="9" s="1"/>
  <c r="R133" i="8"/>
  <c r="R19" i="9" s="1"/>
  <c r="N133" i="8"/>
  <c r="N19" i="9" s="1"/>
  <c r="J133" i="8"/>
  <c r="J19" i="9" s="1"/>
  <c r="F133" i="8"/>
  <c r="F19" i="9" s="1"/>
  <c r="B133" i="8"/>
  <c r="X132" i="8"/>
  <c r="X9" i="9" s="1"/>
  <c r="T132" i="8"/>
  <c r="T9" i="9" s="1"/>
  <c r="P132" i="8"/>
  <c r="P9" i="9" s="1"/>
  <c r="L132" i="8"/>
  <c r="L9" i="9" s="1"/>
  <c r="H132" i="8"/>
  <c r="H9" i="9" s="1"/>
  <c r="D132" i="8"/>
  <c r="D9" i="9" s="1"/>
  <c r="AA196" i="4" l="1"/>
  <c r="Y10" i="9"/>
  <c r="AA135" i="8"/>
  <c r="AA132" i="8"/>
  <c r="B9" i="9"/>
  <c r="AA9" i="9" s="1"/>
  <c r="AA53" i="7"/>
  <c r="B18" i="9"/>
  <c r="AA18" i="9" s="1"/>
  <c r="AA50" i="7"/>
  <c r="X151" i="6"/>
  <c r="AA14" i="9"/>
  <c r="AA195" i="4"/>
  <c r="AA227" i="2"/>
  <c r="N20" i="9"/>
  <c r="X10" i="9"/>
  <c r="H10" i="9"/>
  <c r="U20" i="9"/>
  <c r="E20" i="9"/>
  <c r="K10" i="9"/>
  <c r="P20" i="9"/>
  <c r="Z10" i="9"/>
  <c r="J10" i="9"/>
  <c r="W20" i="9"/>
  <c r="G20" i="9"/>
  <c r="M10" i="9"/>
  <c r="B19" i="9"/>
  <c r="AA19" i="9" s="1"/>
  <c r="AA133" i="8"/>
  <c r="AA137" i="8"/>
  <c r="AA134" i="8"/>
  <c r="AA52" i="7"/>
  <c r="B7" i="9"/>
  <c r="AA7" i="9" s="1"/>
  <c r="AA53" i="6"/>
  <c r="AA58" i="6"/>
  <c r="AA150" i="5"/>
  <c r="AA197" i="4"/>
  <c r="Z20" i="9"/>
  <c r="J20" i="9"/>
  <c r="T10" i="9"/>
  <c r="D10" i="9"/>
  <c r="Q20" i="9"/>
  <c r="W10" i="9"/>
  <c r="G10" i="9"/>
  <c r="AA224" i="2"/>
  <c r="L20" i="9"/>
  <c r="V10" i="9"/>
  <c r="F10" i="9"/>
  <c r="S20" i="9"/>
  <c r="C20" i="9"/>
  <c r="I10" i="9"/>
  <c r="AA136" i="8"/>
  <c r="B8" i="9"/>
  <c r="AA8" i="9" s="1"/>
  <c r="AA49" i="7"/>
  <c r="AA54" i="7"/>
  <c r="X149" i="6"/>
  <c r="AA55" i="6"/>
  <c r="B17" i="9"/>
  <c r="AA17" i="9" s="1"/>
  <c r="AA54" i="6"/>
  <c r="AA152" i="5"/>
  <c r="B6" i="9"/>
  <c r="AA6" i="9" s="1"/>
  <c r="AA148" i="5"/>
  <c r="AA151" i="5"/>
  <c r="B5" i="9"/>
  <c r="AA5" i="9" s="1"/>
  <c r="AA192" i="4"/>
  <c r="AA4" i="9"/>
  <c r="AA225" i="2"/>
  <c r="V20" i="9"/>
  <c r="F20" i="9"/>
  <c r="P10" i="9"/>
  <c r="M20" i="9"/>
  <c r="S10" i="9"/>
  <c r="C10" i="9"/>
  <c r="X20" i="9"/>
  <c r="H20" i="9"/>
  <c r="R10" i="9"/>
  <c r="B3" i="9"/>
  <c r="AA222" i="2"/>
  <c r="O20" i="9"/>
  <c r="U10" i="9"/>
  <c r="E10" i="9"/>
  <c r="AA51" i="7"/>
  <c r="AA57" i="6"/>
  <c r="AA56" i="6"/>
  <c r="B16" i="9"/>
  <c r="AA16" i="9" s="1"/>
  <c r="AA149" i="5"/>
  <c r="AA153" i="5"/>
  <c r="AA194" i="4"/>
  <c r="B15" i="9"/>
  <c r="AA15" i="9" s="1"/>
  <c r="AA193" i="4"/>
  <c r="R20" i="9"/>
  <c r="B13" i="9"/>
  <c r="AA223" i="2"/>
  <c r="L10" i="9"/>
  <c r="AA226" i="2"/>
  <c r="Y20" i="9"/>
  <c r="I20" i="9"/>
  <c r="O10" i="9"/>
  <c r="T20" i="9"/>
  <c r="D20" i="9"/>
  <c r="N10" i="9"/>
  <c r="K20" i="9"/>
  <c r="Q10" i="9"/>
  <c r="B20" i="9" l="1"/>
  <c r="AA13" i="9"/>
  <c r="AA20" i="9" s="1"/>
  <c r="B10" i="9"/>
  <c r="AA3" i="9"/>
  <c r="AA10" i="9" s="1"/>
</calcChain>
</file>

<file path=xl/sharedStrings.xml><?xml version="1.0" encoding="utf-8"?>
<sst xmlns="http://schemas.openxmlformats.org/spreadsheetml/2006/main" count="6777" uniqueCount="1375">
  <si>
    <t>100mm</t>
  </si>
  <si>
    <t>50mm</t>
  </si>
  <si>
    <t>Heat</t>
  </si>
  <si>
    <t>Time</t>
  </si>
  <si>
    <t>Lane</t>
  </si>
  <si>
    <t>Runner</t>
  </si>
  <si>
    <t>Runner Name</t>
  </si>
  <si>
    <t>Team</t>
  </si>
  <si>
    <t>Sex</t>
  </si>
  <si>
    <t>Grade</t>
  </si>
  <si>
    <t>Level</t>
  </si>
  <si>
    <t>Place</t>
  </si>
  <si>
    <t>Points</t>
  </si>
  <si>
    <t>Number</t>
  </si>
  <si>
    <t>Class</t>
  </si>
  <si>
    <t>Aquinas Academy</t>
  </si>
  <si>
    <t>AAC</t>
  </si>
  <si>
    <t>x</t>
  </si>
  <si>
    <t>Alexandra Wagner</t>
  </si>
  <si>
    <t>BFS</t>
  </si>
  <si>
    <t>F</t>
  </si>
  <si>
    <t>Dev</t>
  </si>
  <si>
    <t>DEV GIRLS</t>
  </si>
  <si>
    <t>Blessed Francis Seelos</t>
  </si>
  <si>
    <t>Annaliese Duchi</t>
  </si>
  <si>
    <t>Blessed Trinity Academy</t>
  </si>
  <si>
    <t>BTA</t>
  </si>
  <si>
    <t>Chloe Cole</t>
  </si>
  <si>
    <t>Butler Catholic</t>
  </si>
  <si>
    <t>BCS</t>
  </si>
  <si>
    <t>Olivia Romanow</t>
  </si>
  <si>
    <t>Christ the Divine Teacher Academy</t>
  </si>
  <si>
    <t>CDT</t>
  </si>
  <si>
    <t>Riley Simmons</t>
  </si>
  <si>
    <t>Holy Cross Academy</t>
  </si>
  <si>
    <t>HCA</t>
  </si>
  <si>
    <t>Sarah Mlecko</t>
  </si>
  <si>
    <t>Holy Trinity</t>
  </si>
  <si>
    <t>HTS</t>
  </si>
  <si>
    <t>Anne Puhalla</t>
  </si>
  <si>
    <t>JFK</t>
  </si>
  <si>
    <t>Caroline Sell</t>
  </si>
  <si>
    <t>MOSS</t>
  </si>
  <si>
    <t>Gina Talarico</t>
  </si>
  <si>
    <t>North American Martyrs</t>
  </si>
  <si>
    <t>NAM</t>
  </si>
  <si>
    <t>Lily Narvett</t>
  </si>
  <si>
    <t>Our Lady of Grace</t>
  </si>
  <si>
    <t>OLG</t>
  </si>
  <si>
    <t>Madeline Sell</t>
  </si>
  <si>
    <t>Our Lady of the Blessed Sacrament</t>
  </si>
  <si>
    <t>OLBS</t>
  </si>
  <si>
    <t>Amelia Aiello</t>
  </si>
  <si>
    <t>PGH Urban Christian</t>
  </si>
  <si>
    <t>PUC</t>
  </si>
  <si>
    <t>Anna Lapinsky</t>
  </si>
  <si>
    <t>Providence Heights Alpha School</t>
  </si>
  <si>
    <t>PHA</t>
  </si>
  <si>
    <t>Anna Lazzara</t>
  </si>
  <si>
    <t>St John's/St. Joe's</t>
  </si>
  <si>
    <t>JBS</t>
  </si>
  <si>
    <t>Audra Lazzara</t>
  </si>
  <si>
    <t>St. Anne's</t>
  </si>
  <si>
    <t>ANN</t>
  </si>
  <si>
    <t>Emma Dunlap</t>
  </si>
  <si>
    <t>St. Bernadette's</t>
  </si>
  <si>
    <t>SBS</t>
  </si>
  <si>
    <t>Grace Chrobak</t>
  </si>
  <si>
    <t>St. Gabe's</t>
  </si>
  <si>
    <t>GAB</t>
  </si>
  <si>
    <t>Sheridan Cunningham</t>
  </si>
  <si>
    <t>St. Greg</t>
  </si>
  <si>
    <t>GRE</t>
  </si>
  <si>
    <t>Stella Kunz</t>
  </si>
  <si>
    <t>St. James</t>
  </si>
  <si>
    <t>JAM</t>
  </si>
  <si>
    <t>Alanna McEnaney</t>
  </si>
  <si>
    <t>St. Kilian</t>
  </si>
  <si>
    <t>KIL</t>
  </si>
  <si>
    <t>Calli Rajasenan</t>
  </si>
  <si>
    <t>St. Louise</t>
  </si>
  <si>
    <t>STL</t>
  </si>
  <si>
    <t>Luca Pacienza</t>
  </si>
  <si>
    <t>M</t>
  </si>
  <si>
    <t>DEV BOYS</t>
  </si>
  <si>
    <t>St. Philip's</t>
  </si>
  <si>
    <t>PHL</t>
  </si>
  <si>
    <t>Matteo Pacienza</t>
  </si>
  <si>
    <t>St. Rosalia/St. Therese</t>
  </si>
  <si>
    <t>SRT</t>
  </si>
  <si>
    <t>Quinten Hufnagel</t>
  </si>
  <si>
    <t>St. Sylvester</t>
  </si>
  <si>
    <t>SYL</t>
  </si>
  <si>
    <t>Ty Ryan</t>
  </si>
  <si>
    <t>2018 TOTAL</t>
  </si>
  <si>
    <t>Tyler McEnaney</t>
  </si>
  <si>
    <t>J.J. McCabe</t>
  </si>
  <si>
    <t>Last Year</t>
  </si>
  <si>
    <t>Jack Davison</t>
  </si>
  <si>
    <t>Max Radzvin</t>
  </si>
  <si>
    <t>Breakdown by Group</t>
  </si>
  <si>
    <t>Owen McEnaney</t>
  </si>
  <si>
    <t>Rylan Greene</t>
  </si>
  <si>
    <t>Developmental Boys (1-2)</t>
  </si>
  <si>
    <t>Brandon Szuch</t>
  </si>
  <si>
    <t>Develipmental Girls (1-2)</t>
  </si>
  <si>
    <t>Cristian Udrea</t>
  </si>
  <si>
    <t>Developmental Boys (3-4)</t>
  </si>
  <si>
    <t>Erik Lindenfelser</t>
  </si>
  <si>
    <t>Developmental Girls (3-4)</t>
  </si>
  <si>
    <t>Joshua White</t>
  </si>
  <si>
    <t>JV Boys</t>
  </si>
  <si>
    <t>Lukas Duchi</t>
  </si>
  <si>
    <t>JV Girls</t>
  </si>
  <si>
    <t>Richie Haring</t>
  </si>
  <si>
    <t>Varsity Boys</t>
  </si>
  <si>
    <t>Victor Wagner</t>
  </si>
  <si>
    <t>Varsity Girls</t>
  </si>
  <si>
    <t>Christopher Ramaley</t>
  </si>
  <si>
    <t>CJ Proch</t>
  </si>
  <si>
    <t>Developmental Total</t>
  </si>
  <si>
    <t>Hunter Drugatz</t>
  </si>
  <si>
    <t>JV Total</t>
  </si>
  <si>
    <t>James McElroy</t>
  </si>
  <si>
    <t>Varsity Total</t>
  </si>
  <si>
    <t>Joshua Carr</t>
  </si>
  <si>
    <t>Justin Peoples</t>
  </si>
  <si>
    <t>TOTAL</t>
  </si>
  <si>
    <t>Kelden Hufnagel</t>
  </si>
  <si>
    <t>Will Gronsky</t>
  </si>
  <si>
    <t>Alexandra Aiello</t>
  </si>
  <si>
    <t>JV</t>
  </si>
  <si>
    <t>JV GIRLS</t>
  </si>
  <si>
    <t>Bianca Udrea</t>
  </si>
  <si>
    <t>Emily McLaughlin</t>
  </si>
  <si>
    <t>Eva Hughes</t>
  </si>
  <si>
    <t>Lucy Puhalla</t>
  </si>
  <si>
    <t>Maria Pasquinelli</t>
  </si>
  <si>
    <t>Mary Maloney</t>
  </si>
  <si>
    <t>Megan McLaughlin</t>
  </si>
  <si>
    <t>Rebecca Feczko</t>
  </si>
  <si>
    <t>Tessa Duchi</t>
  </si>
  <si>
    <t>Vanessa Miller</t>
  </si>
  <si>
    <t>Aniela Balog</t>
  </si>
  <si>
    <t>Brooke Nihoff</t>
  </si>
  <si>
    <t>Emma McCosby</t>
  </si>
  <si>
    <t>Grace Lazzara</t>
  </si>
  <si>
    <t>lauren mihm</t>
  </si>
  <si>
    <t>Mary Narvett</t>
  </si>
  <si>
    <t>Sarah Haskins</t>
  </si>
  <si>
    <t>Dominic SIrianni</t>
  </si>
  <si>
    <t>JV BOYS</t>
  </si>
  <si>
    <t>Giacomo Lepore</t>
  </si>
  <si>
    <t>Grant Argiro</t>
  </si>
  <si>
    <t>Jack White</t>
  </si>
  <si>
    <t>Thomas Ebbert</t>
  </si>
  <si>
    <t>Zachary Moats</t>
  </si>
  <si>
    <t>Alexander Brown</t>
  </si>
  <si>
    <t>Braden wentling</t>
  </si>
  <si>
    <t>Brendan Donnelly</t>
  </si>
  <si>
    <t>Connor Peoples</t>
  </si>
  <si>
    <t>Logan Mlecko</t>
  </si>
  <si>
    <t>Nicolas Carioto</t>
  </si>
  <si>
    <t>Ryan Berry</t>
  </si>
  <si>
    <t>Allison Feczko</t>
  </si>
  <si>
    <t>Varsity</t>
  </si>
  <si>
    <t>VARSITY GIRLS</t>
  </si>
  <si>
    <t>Bella White</t>
  </si>
  <si>
    <t>Caroline McElroy</t>
  </si>
  <si>
    <t>Lauren MacDonald</t>
  </si>
  <si>
    <t>Lauren Rajasenan</t>
  </si>
  <si>
    <t>Reagan Miksch</t>
  </si>
  <si>
    <t>Brooke Mlecko</t>
  </si>
  <si>
    <t>Jane Pawlowicz</t>
  </si>
  <si>
    <t>Kara Mihm</t>
  </si>
  <si>
    <t>Olivia Carr</t>
  </si>
  <si>
    <t>Vanessa Moats</t>
  </si>
  <si>
    <t>Dominic Talarico</t>
  </si>
  <si>
    <t>VARSITY BOYS</t>
  </si>
  <si>
    <t>Patrick Carter</t>
  </si>
  <si>
    <t>Brett Mashuda</t>
  </si>
  <si>
    <t>Joseph Ebbert</t>
  </si>
  <si>
    <t>Matthew Scholl</t>
  </si>
  <si>
    <t>Abby Papson</t>
  </si>
  <si>
    <t>Cassidy Seng</t>
  </si>
  <si>
    <t>Finley Behanna</t>
  </si>
  <si>
    <t>Jane Bieranoski</t>
  </si>
  <si>
    <t>Gabriella Rieg</t>
  </si>
  <si>
    <t>Morgan Ondrejko</t>
  </si>
  <si>
    <t>Saylor Behanna</t>
  </si>
  <si>
    <t>Brynn Tomey</t>
  </si>
  <si>
    <t>Isabella Bryner</t>
  </si>
  <si>
    <t>Kamari Behrens</t>
  </si>
  <si>
    <t>Kiera Roddy</t>
  </si>
  <si>
    <t>Micha Mariana</t>
  </si>
  <si>
    <t>Luca Mariana</t>
  </si>
  <si>
    <t>Cooper Cincinnati</t>
  </si>
  <si>
    <t>Elliott Bodart</t>
  </si>
  <si>
    <t>Jonah Bieranoski</t>
  </si>
  <si>
    <t>Oliver Bodart</t>
  </si>
  <si>
    <t>Brady Hagerman</t>
  </si>
  <si>
    <t>Abby Bodart</t>
  </si>
  <si>
    <t>Clare Ruffing</t>
  </si>
  <si>
    <t>Rylee Ondrejko</t>
  </si>
  <si>
    <t>Aniah Maltony</t>
  </si>
  <si>
    <t>Katie Kastelic</t>
  </si>
  <si>
    <t>Sydney McWreath</t>
  </si>
  <si>
    <t>Luke Bryner</t>
  </si>
  <si>
    <t>Trevor Swanson</t>
  </si>
  <si>
    <t>Anand Karamcheti</t>
  </si>
  <si>
    <t>Gunnar Bjornson</t>
  </si>
  <si>
    <t>Christine Smith</t>
  </si>
  <si>
    <t>Mia Altman</t>
  </si>
  <si>
    <t>Tayah Swanson</t>
  </si>
  <si>
    <t>Amir Maltony</t>
  </si>
  <si>
    <t>Anthony Ratkiewicz</t>
  </si>
  <si>
    <t>Ram Karamcheti</t>
  </si>
  <si>
    <t>Caden Ondrejko</t>
  </si>
  <si>
    <t>Connor Creely</t>
  </si>
  <si>
    <t>Busy Hoffrage</t>
  </si>
  <si>
    <t>Madison Hruby</t>
  </si>
  <si>
    <t>Betty Glyptis</t>
  </si>
  <si>
    <t>Perri Hoffrage</t>
  </si>
  <si>
    <t>Abigail Elder</t>
  </si>
  <si>
    <t>Aliza Hruby</t>
  </si>
  <si>
    <t>Anna Matecki</t>
  </si>
  <si>
    <t>Anna Porter</t>
  </si>
  <si>
    <t>Ashlyn Morreale</t>
  </si>
  <si>
    <t>Claire Herdman</t>
  </si>
  <si>
    <t>Emmelyn Spitale</t>
  </si>
  <si>
    <t>Grace McClintock</t>
  </si>
  <si>
    <t>Grae Chalovich</t>
  </si>
  <si>
    <t>Harlow Pieramici</t>
  </si>
  <si>
    <t>Isabella Nickola</t>
  </si>
  <si>
    <t>Lois Pinar</t>
  </si>
  <si>
    <t>Luisa Hoffrage</t>
  </si>
  <si>
    <t>Mikayla Eckenrode</t>
  </si>
  <si>
    <t>Nina Logero</t>
  </si>
  <si>
    <t>Piper Davis</t>
  </si>
  <si>
    <t>Sophia Samson</t>
  </si>
  <si>
    <t>Declan Sipe</t>
  </si>
  <si>
    <t>Emma Gompers</t>
  </si>
  <si>
    <t>Gianni Amarose</t>
  </si>
  <si>
    <t>Julie Lukasewicz</t>
  </si>
  <si>
    <t>Kate Manion</t>
  </si>
  <si>
    <t>Madelyn Cobleigh</t>
  </si>
  <si>
    <t>Sadie Orie</t>
  </si>
  <si>
    <t>Stella Birmingham</t>
  </si>
  <si>
    <t>Calvin Pinar</t>
  </si>
  <si>
    <t>Elijah Eckenrode</t>
  </si>
  <si>
    <t>Jack Elder</t>
  </si>
  <si>
    <t>James Yoder</t>
  </si>
  <si>
    <t>Lucas Saxe</t>
  </si>
  <si>
    <t>Michael Amarose</t>
  </si>
  <si>
    <t>Caden Reese</t>
  </si>
  <si>
    <t>Jacob Lusk</t>
  </si>
  <si>
    <t>Justin Mattes</t>
  </si>
  <si>
    <t>Kyle Kasse</t>
  </si>
  <si>
    <t>Liam Wilson</t>
  </si>
  <si>
    <t>Owen Van Ackeren</t>
  </si>
  <si>
    <t>Rhys Maentz</t>
  </si>
  <si>
    <t>Ryan Connolly</t>
  </si>
  <si>
    <t>Sam West</t>
  </si>
  <si>
    <t>Alex Klein</t>
  </si>
  <si>
    <t>Andrew Klein</t>
  </si>
  <si>
    <t>Carson Brown</t>
  </si>
  <si>
    <t>Dominic Cortes</t>
  </si>
  <si>
    <t>Emory Van Ackeren</t>
  </si>
  <si>
    <t>Henry Klinar</t>
  </si>
  <si>
    <t>Rowan Creely</t>
  </si>
  <si>
    <t>Noelle West</t>
  </si>
  <si>
    <t>Ava Yoder</t>
  </si>
  <si>
    <t>Clancy Orie</t>
  </si>
  <si>
    <t>Evelyn West</t>
  </si>
  <si>
    <t>Madison Saxe</t>
  </si>
  <si>
    <t>Mallory Kuntz</t>
  </si>
  <si>
    <t>Alaina Filoon</t>
  </si>
  <si>
    <t>Alex Cortes</t>
  </si>
  <si>
    <t>Ellie Maentz</t>
  </si>
  <si>
    <t>Emily Lukasewicz</t>
  </si>
  <si>
    <t>Julie Brandwein</t>
  </si>
  <si>
    <t>Katie Erfort</t>
  </si>
  <si>
    <t>Maya Chlystek</t>
  </si>
  <si>
    <t>Meagan McKenna</t>
  </si>
  <si>
    <t>Adam Vas</t>
  </si>
  <si>
    <t>Anthony Amarose</t>
  </si>
  <si>
    <t>Austin Hruby</t>
  </si>
  <si>
    <t>Bradley Gompers</t>
  </si>
  <si>
    <t>Brendan Staley</t>
  </si>
  <si>
    <t>Brenden McCarthy</t>
  </si>
  <si>
    <t>Bryce Samson</t>
  </si>
  <si>
    <t>Mickey Vaccarello</t>
  </si>
  <si>
    <t>Quinn Chalovich</t>
  </si>
  <si>
    <t>Regis Manion</t>
  </si>
  <si>
    <t>Sean Thelk</t>
  </si>
  <si>
    <t>Donovan Harris</t>
  </si>
  <si>
    <t>Hunter Maher</t>
  </si>
  <si>
    <t>Landon Savine</t>
  </si>
  <si>
    <t>Paul Cobleigh</t>
  </si>
  <si>
    <t>Alexandra Dixon</t>
  </si>
  <si>
    <t>Amelia Klinar</t>
  </si>
  <si>
    <t>Kaylee Knobel</t>
  </si>
  <si>
    <t>Mary Amarose</t>
  </si>
  <si>
    <t>Mary Connolly</t>
  </si>
  <si>
    <t>Mary Nagy</t>
  </si>
  <si>
    <t>Rylie Saxe</t>
  </si>
  <si>
    <t>Hailey Knoll</t>
  </si>
  <si>
    <t>Keira Sipe</t>
  </si>
  <si>
    <t>Kylene Vas</t>
  </si>
  <si>
    <t>Lily Marchand</t>
  </si>
  <si>
    <t>Megan Erfort</t>
  </si>
  <si>
    <t>Molly Maher</t>
  </si>
  <si>
    <t>Nicole Lusk</t>
  </si>
  <si>
    <t>Sara Osterhaus</t>
  </si>
  <si>
    <t>Shannon Thelk</t>
  </si>
  <si>
    <t>Jack Guzowski</t>
  </si>
  <si>
    <t>Nathan Klein</t>
  </si>
  <si>
    <t>Brendan Mattes</t>
  </si>
  <si>
    <t>Drew West</t>
  </si>
  <si>
    <t>Jackson Savine</t>
  </si>
  <si>
    <t>Mason Woolensack</t>
  </si>
  <si>
    <t>Matt Schearer</t>
  </si>
  <si>
    <t>Ryan McKenna</t>
  </si>
  <si>
    <t>Will Hess</t>
  </si>
  <si>
    <t>Zach Crookshank</t>
  </si>
  <si>
    <t>Julia Bannister</t>
  </si>
  <si>
    <t>Sophia Peretin</t>
  </si>
  <si>
    <t>Gabe Peretin</t>
  </si>
  <si>
    <t>Cassidy Vaccarello</t>
  </si>
  <si>
    <t>Arianna DeCuir</t>
  </si>
  <si>
    <t>Colton Ginsberg</t>
  </si>
  <si>
    <t>Clare Koniecka</t>
  </si>
  <si>
    <t>Emma Tilger</t>
  </si>
  <si>
    <t>Melanie Smith</t>
  </si>
  <si>
    <t>Addison LaValley</t>
  </si>
  <si>
    <t>Alexis LaValley</t>
  </si>
  <si>
    <t>Kiley Fettis</t>
  </si>
  <si>
    <t>Sara Robertson</t>
  </si>
  <si>
    <t>Delaney Highland</t>
  </si>
  <si>
    <t>Haylee LaValley</t>
  </si>
  <si>
    <t>Karyna Kohut</t>
  </si>
  <si>
    <t>Mackenzie Muir</t>
  </si>
  <si>
    <t>Emma Wright</t>
  </si>
  <si>
    <t>Faith Koniecka</t>
  </si>
  <si>
    <t>Marissa Tilger</t>
  </si>
  <si>
    <t>Taylor Stewart</t>
  </si>
  <si>
    <t>Johnny Mattern</t>
  </si>
  <si>
    <t>Rizalino Domasig</t>
  </si>
  <si>
    <t>Anthony Smith</t>
  </si>
  <si>
    <t>Jacob Matthews</t>
  </si>
  <si>
    <t>Matthew Brozek</t>
  </si>
  <si>
    <t>Gavin Galket</t>
  </si>
  <si>
    <t>Max Perez</t>
  </si>
  <si>
    <t>Zander Izzo</t>
  </si>
  <si>
    <t>Aaron Smith</t>
  </si>
  <si>
    <t>Ben Currie</t>
  </si>
  <si>
    <t>Julius Mendenhall</t>
  </si>
  <si>
    <t>Nicholas Kozub</t>
  </si>
  <si>
    <t>Maria Goldstein</t>
  </si>
  <si>
    <t>Adam Smith</t>
  </si>
  <si>
    <t>Josh Moline</t>
  </si>
  <si>
    <t>Molly Gatesman</t>
  </si>
  <si>
    <t>Margaret Messina</t>
  </si>
  <si>
    <t>Sammi Currie</t>
  </si>
  <si>
    <t>Alex Smith</t>
  </si>
  <si>
    <t>Austin Stewart</t>
  </si>
  <si>
    <t>Joshua Hatfield</t>
  </si>
  <si>
    <t>Sammie O'Brien</t>
  </si>
  <si>
    <t>Faith Williamson</t>
  </si>
  <si>
    <t>Henrik Wright</t>
  </si>
  <si>
    <t>Noah Palm</t>
  </si>
  <si>
    <t>Grace Gasior</t>
  </si>
  <si>
    <t>Jackie Nicolaus</t>
  </si>
  <si>
    <t>Leia Day</t>
  </si>
  <si>
    <t>Nicole Susie</t>
  </si>
  <si>
    <t>Maxwell Hamilton</t>
  </si>
  <si>
    <t>Emma Bradly</t>
  </si>
  <si>
    <t>Thomas Bainbridge</t>
  </si>
  <si>
    <t>Mira Storkus</t>
  </si>
  <si>
    <t>Alaina Long</t>
  </si>
  <si>
    <t>Emily Stevens</t>
  </si>
  <si>
    <t>Addison Kass</t>
  </si>
  <si>
    <t>Lada Leazier</t>
  </si>
  <si>
    <t>Lauren Kenaan</t>
  </si>
  <si>
    <t>Chloe Fettis</t>
  </si>
  <si>
    <t>Eleanor Long</t>
  </si>
  <si>
    <t>McKenna Restori</t>
  </si>
  <si>
    <t>Nora Flaherty</t>
  </si>
  <si>
    <t>Sarah Stevens</t>
  </si>
  <si>
    <t>Shane Restori</t>
  </si>
  <si>
    <t>Will Waskiewicz</t>
  </si>
  <si>
    <t>Aiden Flaherty</t>
  </si>
  <si>
    <t>Colin Glass</t>
  </si>
  <si>
    <t>Liam Regan</t>
  </si>
  <si>
    <t>Alexandra Meier</t>
  </si>
  <si>
    <t>Emmalyn Blackburn</t>
  </si>
  <si>
    <t>Hannah Sahr</t>
  </si>
  <si>
    <t>Shayla Thimons</t>
  </si>
  <si>
    <t>Alexis Gralewski</t>
  </si>
  <si>
    <t>Cheyenne Sahr</t>
  </si>
  <si>
    <t>Elena Rossetti</t>
  </si>
  <si>
    <t>Emily Fisher</t>
  </si>
  <si>
    <t>Gianna Noro</t>
  </si>
  <si>
    <t>Isabella McNutt</t>
  </si>
  <si>
    <t>Savannah Kass</t>
  </si>
  <si>
    <t>Skye Byrnes</t>
  </si>
  <si>
    <t>Sterling Thomson</t>
  </si>
  <si>
    <t>Cameron Fettis</t>
  </si>
  <si>
    <t>John Caliguiri</t>
  </si>
  <si>
    <t>Keegan Thompson</t>
  </si>
  <si>
    <t>Abby Stover</t>
  </si>
  <si>
    <t>Anna Waskiewicz</t>
  </si>
  <si>
    <t>Bella Jones</t>
  </si>
  <si>
    <t>Claire Stevens</t>
  </si>
  <si>
    <t>Kaitlyn Kenaan</t>
  </si>
  <si>
    <t>Kaya Broskey</t>
  </si>
  <si>
    <t>Madison Cigna</t>
  </si>
  <si>
    <t>Mia White</t>
  </si>
  <si>
    <t>Samantha Bainbridge</t>
  </si>
  <si>
    <t>Ava Panza</t>
  </si>
  <si>
    <t>Carlee Fettis</t>
  </si>
  <si>
    <t>Emily Schulz</t>
  </si>
  <si>
    <t>Francesca Battaglia</t>
  </si>
  <si>
    <t>MacKenzie Blackwell</t>
  </si>
  <si>
    <t>Nicole Fleming</t>
  </si>
  <si>
    <t>Aiden Herman</t>
  </si>
  <si>
    <t>Cross Vento</t>
  </si>
  <si>
    <t>Joseph Heller</t>
  </si>
  <si>
    <t>Joseph Roblaski</t>
  </si>
  <si>
    <t>JP Byrnes</t>
  </si>
  <si>
    <t>Liam Shields</t>
  </si>
  <si>
    <t>Matthew Graper</t>
  </si>
  <si>
    <t>Max Noullet</t>
  </si>
  <si>
    <t>Max Regan</t>
  </si>
  <si>
    <t>Xander Hill</t>
  </si>
  <si>
    <t>Conlan Moore</t>
  </si>
  <si>
    <t>Jack Noullet</t>
  </si>
  <si>
    <t>Mario Noro</t>
  </si>
  <si>
    <t>Michael Mulchahy</t>
  </si>
  <si>
    <t>Michael Restori</t>
  </si>
  <si>
    <t>Trip McSorley</t>
  </si>
  <si>
    <t>Donnie Schubert</t>
  </si>
  <si>
    <t>Tyler Cannon</t>
  </si>
  <si>
    <t>Owen Walzer</t>
  </si>
  <si>
    <t>Marah Fuqh</t>
  </si>
  <si>
    <t>Cadence Bridge</t>
  </si>
  <si>
    <t>Joey Cullietien</t>
  </si>
  <si>
    <t>Riley Cullietien</t>
  </si>
  <si>
    <t>Ethan Gannon</t>
  </si>
  <si>
    <t>Gabriella Marino</t>
  </si>
  <si>
    <t>Lilly Price</t>
  </si>
  <si>
    <t>Mia Mazza</t>
  </si>
  <si>
    <t>Anna Stickman</t>
  </si>
  <si>
    <t>Cate Ravenstahl</t>
  </si>
  <si>
    <t>Giulia Marino</t>
  </si>
  <si>
    <t>Hope Avery</t>
  </si>
  <si>
    <t>Dashiell Sargent</t>
  </si>
  <si>
    <t>Jacob Boehm</t>
  </si>
  <si>
    <t>Gia Marino</t>
  </si>
  <si>
    <t>Colton Danihel</t>
  </si>
  <si>
    <t>Everett Sargent</t>
  </si>
  <si>
    <t>Jacob Kaltz</t>
  </si>
  <si>
    <t>John Henry Luke</t>
  </si>
  <si>
    <t>Max Gillen</t>
  </si>
  <si>
    <t>Will Stickman</t>
  </si>
  <si>
    <t>Grace Ravenstahl</t>
  </si>
  <si>
    <t>Katarina Komoroski</t>
  </si>
  <si>
    <t>Garrett Zug</t>
  </si>
  <si>
    <t>Bernie Komoroski</t>
  </si>
  <si>
    <t>Max Kroneberg</t>
  </si>
  <si>
    <t>Wilder Sargent</t>
  </si>
  <si>
    <t>Rachel Boehm</t>
  </si>
  <si>
    <t>Hannah Hayes</t>
  </si>
  <si>
    <t>Reagan</t>
  </si>
  <si>
    <t>Amelia Tedesco</t>
  </si>
  <si>
    <t>Kate Mulzet</t>
  </si>
  <si>
    <t>Morgan Kane</t>
  </si>
  <si>
    <t>Samantha Oeler</t>
  </si>
  <si>
    <t>Tess Liberati</t>
  </si>
  <si>
    <t>Sydney Kinmouth</t>
  </si>
  <si>
    <t>Alexa Stoltz</t>
  </si>
  <si>
    <t>Emma Schupansky</t>
  </si>
  <si>
    <t>Tre Kinmouth</t>
  </si>
  <si>
    <t>Brandon Satz</t>
  </si>
  <si>
    <t>Liam Jones</t>
  </si>
  <si>
    <t>Ryan Snyder</t>
  </si>
  <si>
    <t>Theo Tedesco</t>
  </si>
  <si>
    <t>Katie Snyder</t>
  </si>
  <si>
    <t>Evan Monchak</t>
  </si>
  <si>
    <t>Ben Capozzi</t>
  </si>
  <si>
    <t>Ethan Bowser</t>
  </si>
  <si>
    <t>Olivia Liberati</t>
  </si>
  <si>
    <t>Rhodora Redd</t>
  </si>
  <si>
    <t>Isabella Echnat</t>
  </si>
  <si>
    <t>Camryn Craighead</t>
  </si>
  <si>
    <t>Heidi Stiger</t>
  </si>
  <si>
    <t>Gemma Spadacene</t>
  </si>
  <si>
    <t>Jacey Bell</t>
  </si>
  <si>
    <t>Andrew Hernaez</t>
  </si>
  <si>
    <t>Avery McKoy</t>
  </si>
  <si>
    <t>Ivan Rusiewicz</t>
  </si>
  <si>
    <t>John Howe</t>
  </si>
  <si>
    <t>Leo Ivory</t>
  </si>
  <si>
    <t>Nate Tunno</t>
  </si>
  <si>
    <t>Jimmy Darcy</t>
  </si>
  <si>
    <t>Jonah Stahl</t>
  </si>
  <si>
    <t>Nico Tavolario</t>
  </si>
  <si>
    <t>Maria Stiger</t>
  </si>
  <si>
    <t>Morgan Mudge</t>
  </si>
  <si>
    <t>Olivia DiGiacomo</t>
  </si>
  <si>
    <t>Kaitlyn Darcy</t>
  </si>
  <si>
    <t>Anna Kintner</t>
  </si>
  <si>
    <t>Delanie Newell</t>
  </si>
  <si>
    <t>Gianna Tavolario</t>
  </si>
  <si>
    <t>Veronica McCarthy</t>
  </si>
  <si>
    <t>Caroline Terry</t>
  </si>
  <si>
    <t>Jillian Stahl</t>
  </si>
  <si>
    <t>Julia Hernaez</t>
  </si>
  <si>
    <t>James Zdarko</t>
  </si>
  <si>
    <t>Alina Stiger</t>
  </si>
  <si>
    <t>Jordan Howe</t>
  </si>
  <si>
    <t>Marina Zdarko</t>
  </si>
  <si>
    <t>Sarah Giuffre</t>
  </si>
  <si>
    <t>Davey Farrell</t>
  </si>
  <si>
    <t>Julian Lynch</t>
  </si>
  <si>
    <t>Will Collins</t>
  </si>
  <si>
    <t>Dominic Willmer</t>
  </si>
  <si>
    <t>John Terry</t>
  </si>
  <si>
    <t>Amara McKoy</t>
  </si>
  <si>
    <t>Rosie Stafford</t>
  </si>
  <si>
    <t>Veronica Balkovec</t>
  </si>
  <si>
    <t>Addison Yochum</t>
  </si>
  <si>
    <t>Francesca Balkovec</t>
  </si>
  <si>
    <t>Marie Hendrickson</t>
  </si>
  <si>
    <t>Samantha Barker</t>
  </si>
  <si>
    <t>Kathryn Ahlborn</t>
  </si>
  <si>
    <t>Caroline Stafford</t>
  </si>
  <si>
    <t>Cate Stafford</t>
  </si>
  <si>
    <t>Brice Faber</t>
  </si>
  <si>
    <t>Owen Malacki</t>
  </si>
  <si>
    <t>Samuel Anania</t>
  </si>
  <si>
    <t>Caleb Betlow</t>
  </si>
  <si>
    <t>Isaac Betlow</t>
  </si>
  <si>
    <t>Jonathan Freker</t>
  </si>
  <si>
    <t>Gabriella Balkovec</t>
  </si>
  <si>
    <t>David Weidaw</t>
  </si>
  <si>
    <t>Leon Vo</t>
  </si>
  <si>
    <t>Michael Vogel</t>
  </si>
  <si>
    <t>Noah Mathias</t>
  </si>
  <si>
    <t>Aiden Yochum</t>
  </si>
  <si>
    <t>Eli Smith</t>
  </si>
  <si>
    <t>Kristie Faber</t>
  </si>
  <si>
    <t>Sarah Freker</t>
  </si>
  <si>
    <t>Aaron Mathias</t>
  </si>
  <si>
    <t>Aidan McCue</t>
  </si>
  <si>
    <t>Alex Barker</t>
  </si>
  <si>
    <t>Andrew Logan</t>
  </si>
  <si>
    <t>Jacob Rabb</t>
  </si>
  <si>
    <t>Matthew Vogel</t>
  </si>
  <si>
    <t>William Wivagg</t>
  </si>
  <si>
    <t>Elizabeth Long</t>
  </si>
  <si>
    <t>Gianna Floyd</t>
  </si>
  <si>
    <t>Madison Thewes</t>
  </si>
  <si>
    <t>Audrey Wolfe</t>
  </si>
  <si>
    <t>Bridget Burke</t>
  </si>
  <si>
    <t>Elaina Donahue</t>
  </si>
  <si>
    <t>Karly Majeski</t>
  </si>
  <si>
    <t>Kate Geary</t>
  </si>
  <si>
    <t>Madeline Meeuf</t>
  </si>
  <si>
    <t>Margaret Totin</t>
  </si>
  <si>
    <t>Tessa Driehorst</t>
  </si>
  <si>
    <t>Zoe Cook</t>
  </si>
  <si>
    <t>Jimmy Kalis</t>
  </si>
  <si>
    <t>Lincoln Chips</t>
  </si>
  <si>
    <t>Matthew Myers</t>
  </si>
  <si>
    <t>Anthony Cardosi</t>
  </si>
  <si>
    <t>Dominick McNelly</t>
  </si>
  <si>
    <t>Jacob Vojtas</t>
  </si>
  <si>
    <t>Micah Olayer</t>
  </si>
  <si>
    <t>Nathan Salac</t>
  </si>
  <si>
    <t>Owen McKernan</t>
  </si>
  <si>
    <t>Abby Spalvieri</t>
  </si>
  <si>
    <t>Amanda Heinbach</t>
  </si>
  <si>
    <t>Annabella Floyd</t>
  </si>
  <si>
    <t>Avery Orr</t>
  </si>
  <si>
    <t>Daphne Flerl</t>
  </si>
  <si>
    <t>Georgia Reese</t>
  </si>
  <si>
    <t>Keelin Schessler</t>
  </si>
  <si>
    <t>Riley Kuhar</t>
  </si>
  <si>
    <t>Alexandra Gongas</t>
  </si>
  <si>
    <t>Ariel Orr</t>
  </si>
  <si>
    <t>Marissa Majeski</t>
  </si>
  <si>
    <t>Molly Burke</t>
  </si>
  <si>
    <t>Eli Stofko</t>
  </si>
  <si>
    <t>Grant Brauer</t>
  </si>
  <si>
    <t>Joshua Snyder</t>
  </si>
  <si>
    <t>Matthew Aluise</t>
  </si>
  <si>
    <t>Troy Timko</t>
  </si>
  <si>
    <t>Tyler Kuhar</t>
  </si>
  <si>
    <t>Aidan Hicks</t>
  </si>
  <si>
    <t>Dante Tabacchi</t>
  </si>
  <si>
    <t>Gabriel Paredes</t>
  </si>
  <si>
    <t>Jason Siket</t>
  </si>
  <si>
    <t>Joey Vojtas</t>
  </si>
  <si>
    <t>Kai Gibron</t>
  </si>
  <si>
    <t>Amanda Esser</t>
  </si>
  <si>
    <t>Ava Omasits</t>
  </si>
  <si>
    <t>Eion McKernan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</si>
  <si>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</si>
  <si>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</si>
  <si>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</si>
  <si>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</si>
  <si>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</si>
  <si>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</si>
  <si>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</si>
  <si>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Stephanie Lynch</t>
  </si>
  <si>
    <t>Alaina Hicks</t>
  </si>
  <si>
    <t>Anna Spalvieri</t>
  </si>
  <si>
    <t>Emily Lopez</t>
  </si>
  <si>
    <t>Gianna Tabacchi</t>
  </si>
  <si>
    <t>Giovanna Cercone</t>
  </si>
  <si>
    <t>Jessica Lynch</t>
  </si>
  <si>
    <t>Luke Mager</t>
  </si>
  <si>
    <t>Mia Basso</t>
  </si>
  <si>
    <t>Riley Orr</t>
  </si>
  <si>
    <t>Andrew Cashdollar</t>
  </si>
  <si>
    <t>Anthony Spalvieri</t>
  </si>
  <si>
    <t>Breiden Eagon</t>
  </si>
  <si>
    <t>Devin Paschall</t>
  </si>
  <si>
    <t>John O'Toole</t>
  </si>
  <si>
    <t>Owen Schessler</t>
  </si>
  <si>
    <t>Rosario Alessandro</t>
  </si>
  <si>
    <t>Anthony Heinle</t>
  </si>
  <si>
    <t>Matthew Castelnovo</t>
  </si>
  <si>
    <t>Trevor Paschall</t>
  </si>
  <si>
    <t>Andrew Spalvieri</t>
  </si>
  <si>
    <t>Jackson Chips</t>
  </si>
  <si>
    <t>Mia Westfield</t>
  </si>
  <si>
    <t>Julia Siket</t>
  </si>
  <si>
    <t>Alice Dingle</t>
  </si>
  <si>
    <t>Ava Repasky</t>
  </si>
  <si>
    <t>Brigid Mercer</t>
  </si>
  <si>
    <t>Emmy Koehler</t>
  </si>
  <si>
    <t>Juliana Farah</t>
  </si>
  <si>
    <t>Maria Repasky</t>
  </si>
  <si>
    <t>Tess Austin</t>
  </si>
  <si>
    <t>Sarah Rhodes</t>
  </si>
  <si>
    <t>Matthew McGrath</t>
  </si>
  <si>
    <t>Ryan Kerr</t>
  </si>
  <si>
    <t>Jonah Burchill</t>
  </si>
  <si>
    <t>Lucas Conley</t>
  </si>
  <si>
    <t>Luke Koehler</t>
  </si>
  <si>
    <t>Patrick Richthammer</t>
  </si>
  <si>
    <t>Ella Labate</t>
  </si>
  <si>
    <t>Gianna Vangura</t>
  </si>
  <si>
    <t>Grace Masterson</t>
  </si>
  <si>
    <t>Katherine Repasky</t>
  </si>
  <si>
    <t>Seava Cresta</t>
  </si>
  <si>
    <t>Abigail Stalder</t>
  </si>
  <si>
    <t>Alexandra Taylor</t>
  </si>
  <si>
    <t>AnneMarie Austin</t>
  </si>
  <si>
    <t>Emily Veazey</t>
  </si>
  <si>
    <t>Mary Porter</t>
  </si>
  <si>
    <t>Riley Mahon</t>
  </si>
  <si>
    <t>Sofia Flati</t>
  </si>
  <si>
    <t>Victoria Taylor</t>
  </si>
  <si>
    <t>Palma Serrao</t>
  </si>
  <si>
    <t>Breah Woo</t>
  </si>
  <si>
    <t>Laura Richthammer</t>
  </si>
  <si>
    <t>Trishy Blume</t>
  </si>
  <si>
    <t>Anthony Ferraro</t>
  </si>
  <si>
    <t>Giovanna Vella</t>
  </si>
  <si>
    <t>Charlie Dingle</t>
  </si>
  <si>
    <t>Patrick Veazey</t>
  </si>
  <si>
    <t>Ari Buchanan</t>
  </si>
  <si>
    <t>Ava Vangura</t>
  </si>
  <si>
    <t>Finley Fedak</t>
  </si>
  <si>
    <t>Sara Ridilla</t>
  </si>
  <si>
    <t>Shannon Sawyer</t>
  </si>
  <si>
    <t>Kayla Pulkowski</t>
  </si>
  <si>
    <t>Cole Donnelly</t>
  </si>
  <si>
    <t>Garin Goob</t>
  </si>
  <si>
    <t>Max Brennan</t>
  </si>
  <si>
    <t>Max Lorentz</t>
  </si>
  <si>
    <t>Zak Flister</t>
  </si>
  <si>
    <t>Griffin Betz</t>
  </si>
  <si>
    <t>Quinn Flister</t>
  </si>
  <si>
    <t>Will Cupka</t>
  </si>
  <si>
    <t>Boston Dorfner</t>
  </si>
  <si>
    <t>Cayden Johnson</t>
  </si>
  <si>
    <t>Jonathan Wega</t>
  </si>
  <si>
    <t>Jonathan Warywoda</t>
  </si>
  <si>
    <t>Jessie Yee</t>
  </si>
  <si>
    <t>Ella Cupka</t>
  </si>
  <si>
    <t>Emerson Dorfner</t>
  </si>
  <si>
    <t>Lily Stephenson</t>
  </si>
  <si>
    <t>Christopher Kirchner</t>
  </si>
  <si>
    <t>Elliot Brennan</t>
  </si>
  <si>
    <t>Forrest Betz</t>
  </si>
  <si>
    <t>Jenna Yee</t>
  </si>
  <si>
    <t>Kyleigh Donnelly</t>
  </si>
  <si>
    <t>Abby Stephenson</t>
  </si>
  <si>
    <t>Carter Betz</t>
  </si>
  <si>
    <t>Daniel Warywoda</t>
  </si>
  <si>
    <t>Mason Stolar</t>
  </si>
  <si>
    <t>John Ridilla</t>
  </si>
  <si>
    <t>Justin Hill</t>
  </si>
  <si>
    <t>Thomas Gerulis</t>
  </si>
  <si>
    <t>Kelsey Malloy</t>
  </si>
  <si>
    <t>Aiden Malloy</t>
  </si>
  <si>
    <t>Max Goob</t>
  </si>
  <si>
    <t>Brea Kelley</t>
  </si>
  <si>
    <t>Katy Short</t>
  </si>
  <si>
    <t>Addison Johns</t>
  </si>
  <si>
    <t>Lissy Cornell</t>
  </si>
  <si>
    <t>Lyla Rodgers</t>
  </si>
  <si>
    <t>Dom Shaffer</t>
  </si>
  <si>
    <t>Gianni Karnes</t>
  </si>
  <si>
    <t>Mateo Saspe</t>
  </si>
  <si>
    <t>Elizabeth Swift</t>
  </si>
  <si>
    <t>Gretchen Foehringer</t>
  </si>
  <si>
    <t>Leah Zagurskie</t>
  </si>
  <si>
    <t>Montana Geibel</t>
  </si>
  <si>
    <t>Trianna Walls</t>
  </si>
  <si>
    <t>Conor Bradrick</t>
  </si>
  <si>
    <t>Michael Braun</t>
  </si>
  <si>
    <t>Nathan Maher</t>
  </si>
  <si>
    <t>Will Boosel</t>
  </si>
  <si>
    <t>Travis Shaffer</t>
  </si>
  <si>
    <t>Chiara Sloboda</t>
  </si>
  <si>
    <t>Grace Foehringer</t>
  </si>
  <si>
    <t>Lacy Zagurskie</t>
  </si>
  <si>
    <t>Marisa Shaffer</t>
  </si>
  <si>
    <t>Shaylee Walls</t>
  </si>
  <si>
    <t>CJ Singleton</t>
  </si>
  <si>
    <t>Nick Rine</t>
  </si>
  <si>
    <t>Santino Slaboda</t>
  </si>
  <si>
    <t>Anna Claire Dudley</t>
  </si>
  <si>
    <t>Anna Hoerster</t>
  </si>
  <si>
    <t>Katherine Tarquinio</t>
  </si>
  <si>
    <t>Anna Bopp</t>
  </si>
  <si>
    <t>Isaiah Thomas</t>
  </si>
  <si>
    <t>Casper Roberts</t>
  </si>
  <si>
    <t>Alessia Mattucci</t>
  </si>
  <si>
    <t>Declan Bartholomew</t>
  </si>
  <si>
    <t>Ellis Bopp</t>
  </si>
  <si>
    <t>Grayson Lang</t>
  </si>
  <si>
    <t>Jack Ryan</t>
  </si>
  <si>
    <t>Tyler Collins</t>
  </si>
  <si>
    <t>David Thomas</t>
  </si>
  <si>
    <t>Domenic Catanzaro</t>
  </si>
  <si>
    <t>Grayson Mizuk</t>
  </si>
  <si>
    <t>Marie Harless</t>
  </si>
  <si>
    <t>Benjamin Tarquinio</t>
  </si>
  <si>
    <t>Michael Lukasik</t>
  </si>
  <si>
    <t>Nicholas Tarquinio</t>
  </si>
  <si>
    <t>Jack Hoerster</t>
  </si>
  <si>
    <t>Elaine Moore</t>
  </si>
  <si>
    <t>Jana Bloch</t>
  </si>
  <si>
    <t>Makenna Lilly</t>
  </si>
  <si>
    <t>Amelia Wygonik</t>
  </si>
  <si>
    <t>Arwen Ross</t>
  </si>
  <si>
    <t>Macy Shultz</t>
  </si>
  <si>
    <t>Makenna Dezort</t>
  </si>
  <si>
    <t>Gabe Maltese</t>
  </si>
  <si>
    <t>Vinny Putignano</t>
  </si>
  <si>
    <t>Justine Spinelli</t>
  </si>
  <si>
    <t>Lions Riesterer</t>
  </si>
  <si>
    <t>Brody Lilly</t>
  </si>
  <si>
    <t>Damian Moore</t>
  </si>
  <si>
    <t>Ethan Zale</t>
  </si>
  <si>
    <t>Michael Imler</t>
  </si>
  <si>
    <t>Ryan Zale</t>
  </si>
  <si>
    <t>Sam Wygonik</t>
  </si>
  <si>
    <t>Zak Balog</t>
  </si>
  <si>
    <t>Niveah Pendland</t>
  </si>
  <si>
    <t>Evelyn Hatala</t>
  </si>
  <si>
    <t>Guiliana Rhodehamel</t>
  </si>
  <si>
    <t>Mollie Fenk</t>
  </si>
  <si>
    <t>Sophia Hatala</t>
  </si>
  <si>
    <t>Annabelle Guzxo</t>
  </si>
  <si>
    <t>Kennedy Williams</t>
  </si>
  <si>
    <t>Nina Rhodehamel</t>
  </si>
  <si>
    <t>Arly Guzzo</t>
  </si>
  <si>
    <t>Kaelyn Kelley</t>
  </si>
  <si>
    <t>Paige Yura</t>
  </si>
  <si>
    <t>Reaghan Korey</t>
  </si>
  <si>
    <t>Taylor Smolinski</t>
  </si>
  <si>
    <t>Bailey White</t>
  </si>
  <si>
    <t>Clara Lopresti</t>
  </si>
  <si>
    <t>Lucy Basso</t>
  </si>
  <si>
    <t>Marteece Williams</t>
  </si>
  <si>
    <t>Evan Tulenko</t>
  </si>
  <si>
    <t>Sam Dumblosky</t>
  </si>
  <si>
    <t>Charlton Wright</t>
  </si>
  <si>
    <t>Jason Peyton</t>
  </si>
  <si>
    <t>John Haller</t>
  </si>
  <si>
    <t>Joseph Spak</t>
  </si>
  <si>
    <t>Logan Sevin</t>
  </si>
  <si>
    <t>Ryan Carr</t>
  </si>
  <si>
    <t>Eli Rock</t>
  </si>
  <si>
    <t>Nicholas Hatala</t>
  </si>
  <si>
    <t>Ryan Niedermeyer</t>
  </si>
  <si>
    <t>Sean Goetzman</t>
  </si>
  <si>
    <t>Danny Haller</t>
  </si>
  <si>
    <t>Patrick Carr</t>
  </si>
  <si>
    <t>Reece Hankinson</t>
  </si>
  <si>
    <t>Santino DiSilvio</t>
  </si>
  <si>
    <t>Ellie Roush</t>
  </si>
  <si>
    <t>Kiayah Gray</t>
  </si>
  <si>
    <t>Leah Olson</t>
  </si>
  <si>
    <t>Olivia Hill</t>
  </si>
  <si>
    <t>Alaina Scabora</t>
  </si>
  <si>
    <t>London Richardson</t>
  </si>
  <si>
    <t>Dallas Richardson</t>
  </si>
  <si>
    <t>Johnny Bonacci</t>
  </si>
  <si>
    <t>Robert Hatala</t>
  </si>
  <si>
    <t>Seth Dumblosky</t>
  </si>
  <si>
    <t>Anthony Mariano</t>
  </si>
  <si>
    <t>Christian Lewand</t>
  </si>
  <si>
    <t>Finnegan Korey</t>
  </si>
  <si>
    <t>Marco Basso</t>
  </si>
  <si>
    <t>Christen Olson</t>
  </si>
  <si>
    <t>Dana Weber</t>
  </si>
  <si>
    <t>Mary Kate Monroe</t>
  </si>
  <si>
    <t>Brooke Weber</t>
  </si>
  <si>
    <t>Christina Peyton</t>
  </si>
  <si>
    <t>Elle Cochrane</t>
  </si>
  <si>
    <t>Faith Whitley</t>
  </si>
  <si>
    <t>Havana Gomez</t>
  </si>
  <si>
    <t>Aaron Ragan</t>
  </si>
  <si>
    <t>Enzo Figallo</t>
  </si>
  <si>
    <t>Jack Gall</t>
  </si>
  <si>
    <t>Julius DiSilvio</t>
  </si>
  <si>
    <t>Luke Rajakovich</t>
  </si>
  <si>
    <t>Patrick Scabora</t>
  </si>
  <si>
    <t>Mia Haney</t>
  </si>
  <si>
    <t>Samantha Caruso</t>
  </si>
  <si>
    <t>Avani Bhargava</t>
  </si>
  <si>
    <t>Katie Bell</t>
  </si>
  <si>
    <t>Laila Whiting</t>
  </si>
  <si>
    <t>Macie Dobrinski</t>
  </si>
  <si>
    <t>Tegan Bertagna</t>
  </si>
  <si>
    <t>Izabella Chichilla</t>
  </si>
  <si>
    <t>Julia Patterson</t>
  </si>
  <si>
    <t>Lauren Bell</t>
  </si>
  <si>
    <t>Olivia Patterson</t>
  </si>
  <si>
    <t>Ava Walker</t>
  </si>
  <si>
    <t>Jocelyn Bertagna</t>
  </si>
  <si>
    <t>Layla Rocco</t>
  </si>
  <si>
    <t>Morgan Loughran</t>
  </si>
  <si>
    <t>Brooklyn Morgan</t>
  </si>
  <si>
    <t>Jordyn Acie</t>
  </si>
  <si>
    <t>Rylie Loughran</t>
  </si>
  <si>
    <t>Scarlett Zoracki</t>
  </si>
  <si>
    <t>Aanya Naik</t>
  </si>
  <si>
    <t>Katie Kessler</t>
  </si>
  <si>
    <t>Noah Adams</t>
  </si>
  <si>
    <t>Michael Kiss</t>
  </si>
  <si>
    <t>Nathan Morgan</t>
  </si>
  <si>
    <t>Andrew Waruszewski</t>
  </si>
  <si>
    <t>Carmen Oto</t>
  </si>
  <si>
    <t>Blake Bonidie</t>
  </si>
  <si>
    <t>Jared Dobrinski</t>
  </si>
  <si>
    <t>Ryan Loughran</t>
  </si>
  <si>
    <t>Wyatt Vogel</t>
  </si>
  <si>
    <t>Ethan Kijanka</t>
  </si>
  <si>
    <t>Jaden Acie</t>
  </si>
  <si>
    <t>Cameron May</t>
  </si>
  <si>
    <t>Gianna D'Agostino</t>
  </si>
  <si>
    <t>Gretchen Waruszewski</t>
  </si>
  <si>
    <t>Peter Chuberko</t>
  </si>
  <si>
    <t>Anthony Chernicky</t>
  </si>
  <si>
    <t>Lillian Glosser</t>
  </si>
  <si>
    <t>Maggie Thompson</t>
  </si>
  <si>
    <t>Sabrina Donald</t>
  </si>
  <si>
    <t>Emily Kallen</t>
  </si>
  <si>
    <t>Sophia Glosser</t>
  </si>
  <si>
    <t>Sophia Dos Santos</t>
  </si>
  <si>
    <t>Noah Kallen</t>
  </si>
  <si>
    <t>Finn Thompson</t>
  </si>
  <si>
    <t>Raleigh Mero</t>
  </si>
  <si>
    <t>Cate Clarke</t>
  </si>
  <si>
    <t>Olivia Hussein</t>
  </si>
  <si>
    <t>Nathan Malley</t>
  </si>
  <si>
    <t>Carter Davis</t>
  </si>
  <si>
    <t>Daniel Bracken</t>
  </si>
  <si>
    <t>John Beeson</t>
  </si>
  <si>
    <t>Matthew Jordan</t>
  </si>
  <si>
    <t>Michael Christlieb</t>
  </si>
  <si>
    <t>Milan Seminatore</t>
  </si>
  <si>
    <t>Peyton Malley</t>
  </si>
  <si>
    <t>Clare Falce</t>
  </si>
  <si>
    <t>Caroline O’Connor</t>
  </si>
  <si>
    <t>Marcia Amandola</t>
  </si>
  <si>
    <t>Samantha Fersch</t>
  </si>
  <si>
    <t>Ben Clarke</t>
  </si>
  <si>
    <t>Logan Hussein</t>
  </si>
  <si>
    <t>Tyler Johnson</t>
  </si>
  <si>
    <t>Addison Thomas</t>
  </si>
  <si>
    <t>Kyera O'Brien</t>
  </si>
  <si>
    <t>Jordyn Cienik</t>
  </si>
  <si>
    <t>Jordyn Cole</t>
  </si>
  <si>
    <t>Lillie Martin</t>
  </si>
  <si>
    <t>Anna Rembert</t>
  </si>
  <si>
    <t>Aubrey Cavanaugh</t>
  </si>
  <si>
    <t>Erin Genton</t>
  </si>
  <si>
    <t>Taylor Brown</t>
  </si>
  <si>
    <t>Caitlin Burke</t>
  </si>
  <si>
    <t>Elena Penrod</t>
  </si>
  <si>
    <t>Kate Giannetta</t>
  </si>
  <si>
    <t>McKenzie Page</t>
  </si>
  <si>
    <t>Melina Bui</t>
  </si>
  <si>
    <t>Leslie Brown</t>
  </si>
  <si>
    <t>Alexander Hochenberger</t>
  </si>
  <si>
    <t>Lucas Atwood</t>
  </si>
  <si>
    <t>Maximo Estremera</t>
  </si>
  <si>
    <t>Roman Maurizio</t>
  </si>
  <si>
    <t>Victor Navish</t>
  </si>
  <si>
    <t>Adam Steiner</t>
  </si>
  <si>
    <t>Daniel Bozicevic</t>
  </si>
  <si>
    <t>Gavin Watson</t>
  </si>
  <si>
    <t>Marley Batchelor</t>
  </si>
  <si>
    <t>Evelyn Cumpston</t>
  </si>
  <si>
    <t>Jolina Estremera</t>
  </si>
  <si>
    <t>Kayla Rembert</t>
  </si>
  <si>
    <t>Savannah Milos</t>
  </si>
  <si>
    <t>Kendall Regan</t>
  </si>
  <si>
    <t>Michelina Estremera</t>
  </si>
  <si>
    <t>Adam Dzuban</t>
  </si>
  <si>
    <t>Daniel Firewicz</t>
  </si>
  <si>
    <t>Gino Paul Emanuele</t>
  </si>
  <si>
    <t>Jay Sen</t>
  </si>
  <si>
    <t>Patrick Malandra</t>
  </si>
  <si>
    <t>Peter Reynolds</t>
  </si>
  <si>
    <t>Erik Matthews</t>
  </si>
  <si>
    <t>John Robinson</t>
  </si>
  <si>
    <t>Cherokee Billings</t>
  </si>
  <si>
    <t>Erin Gurtner</t>
  </si>
  <si>
    <t>Sarah Penrod</t>
  </si>
  <si>
    <t>Anna Reynolds</t>
  </si>
  <si>
    <t>Julia Webster</t>
  </si>
  <si>
    <t>Jordan Rutter</t>
  </si>
  <si>
    <t>Nicolas Fuller</t>
  </si>
  <si>
    <t>Zackery Zigarovich</t>
  </si>
  <si>
    <t>Jeremy Arbster</t>
  </si>
  <si>
    <t>Ryan Bozicevic</t>
  </si>
  <si>
    <t>William Kromka</t>
  </si>
  <si>
    <t>Addison Bell</t>
  </si>
  <si>
    <t>Raegan Faulds</t>
  </si>
  <si>
    <t>Madison Mazzie</t>
  </si>
  <si>
    <t>Emma Shelpman</t>
  </si>
  <si>
    <t>Sutherland Olivia</t>
  </si>
  <si>
    <t>Tyler Horvath</t>
  </si>
  <si>
    <t>Anthony Sturges</t>
  </si>
  <si>
    <t>Aiden Barrett</t>
  </si>
  <si>
    <t>Andrew Callaghan</t>
  </si>
  <si>
    <t>Caleb Fruscello</t>
  </si>
  <si>
    <t>Santelli Lizzy</t>
  </si>
  <si>
    <t>Allura Stephenson</t>
  </si>
  <si>
    <t>Marina Guilinger</t>
  </si>
  <si>
    <t>Anne Hampton</t>
  </si>
  <si>
    <t>Allison Lease</t>
  </si>
  <si>
    <t>Kathryn Raynes</t>
  </si>
  <si>
    <t>Mary Hampton</t>
  </si>
  <si>
    <t>Julia Johnson</t>
  </si>
  <si>
    <t>Haley Nieman</t>
  </si>
  <si>
    <t>Carson Barone</t>
  </si>
  <si>
    <t>Rupert Erik</t>
  </si>
  <si>
    <t>Leo Schorr</t>
  </si>
  <si>
    <t>Jake Ranft</t>
  </si>
  <si>
    <t>Zacary Starr</t>
  </si>
  <si>
    <t>Zachary Horvath</t>
  </si>
  <si>
    <t>Alexandra Santelli</t>
  </si>
  <si>
    <t>Amber Kuss</t>
  </si>
  <si>
    <t>Emily Fruscello</t>
  </si>
  <si>
    <t>Theresa Callaghan</t>
  </si>
  <si>
    <t>Abigail Lease</t>
  </si>
  <si>
    <t>Sebastiano Civitello</t>
  </si>
  <si>
    <t>Jacob Staley</t>
  </si>
  <si>
    <t>Andrew Barrett</t>
  </si>
  <si>
    <t>Maximillian Tiriobo</t>
  </si>
  <si>
    <t>Luke Campana</t>
  </si>
  <si>
    <t>Ryan Gannon</t>
  </si>
  <si>
    <t>Carly Birks</t>
  </si>
  <si>
    <t>Nevaeh Nuovo</t>
  </si>
  <si>
    <t>Kerrigan Mangan</t>
  </si>
  <si>
    <t>Rosemary Tiriobo</t>
  </si>
  <si>
    <t>Evangeline davenport-stitzer</t>
  </si>
  <si>
    <t>Lucia Pelling</t>
  </si>
  <si>
    <t>Matthew Love</t>
  </si>
  <si>
    <t>Raymond Porter, III</t>
  </si>
  <si>
    <t>Robert Felter</t>
  </si>
  <si>
    <t>Maria Sprenkel</t>
  </si>
  <si>
    <t>Nina Sansone</t>
  </si>
  <si>
    <t>Graeme Woo</t>
  </si>
  <si>
    <t>Jack VanderMolen</t>
  </si>
  <si>
    <t>Santiago Bradbury</t>
  </si>
  <si>
    <t>Cruz Bradbury</t>
  </si>
  <si>
    <t>Isaac Graham</t>
  </si>
  <si>
    <t>Isabella Jordan</t>
  </si>
  <si>
    <t>Kaela Freeman</t>
  </si>
  <si>
    <t>Danica Nauman</t>
  </si>
  <si>
    <t>Lindsay Bressler</t>
  </si>
  <si>
    <t>Sydney Ligashesky</t>
  </si>
  <si>
    <t>Elise Hornyak</t>
  </si>
  <si>
    <t>Leah Parker</t>
  </si>
  <si>
    <t>Lydia Wegrzynowicz</t>
  </si>
  <si>
    <t>Norah Latouf</t>
  </si>
  <si>
    <t>Sophia Saginaw</t>
  </si>
  <si>
    <t>Zoe Woessnner</t>
  </si>
  <si>
    <t>Aiden Curry</t>
  </si>
  <si>
    <t>Dominic Michnowicz</t>
  </si>
  <si>
    <t>Jack Turina</t>
  </si>
  <si>
    <t>MJ Martella</t>
  </si>
  <si>
    <t>Owen Ireland</t>
  </si>
  <si>
    <t>Christian Williams</t>
  </si>
  <si>
    <t>Elias Latouf</t>
  </si>
  <si>
    <t>Owen Minzer</t>
  </si>
  <si>
    <t>Ava Tournay</t>
  </si>
  <si>
    <t>Bailey Ye</t>
  </si>
  <si>
    <t>Chloe Hornyak</t>
  </si>
  <si>
    <t>Corinna Martella</t>
  </si>
  <si>
    <t>Hannah Zurbola</t>
  </si>
  <si>
    <t>Lily Ireland</t>
  </si>
  <si>
    <t>Mia Crofford</t>
  </si>
  <si>
    <t>Natalie Paluso</t>
  </si>
  <si>
    <t>Tanner Gorsuch</t>
  </si>
  <si>
    <t>Marie Pigoni</t>
  </si>
  <si>
    <t>McKinley Walsh</t>
  </si>
  <si>
    <t>Henry Barbisch</t>
  </si>
  <si>
    <t>Jack Marcello</t>
  </si>
  <si>
    <t>John Roberts</t>
  </si>
  <si>
    <t>Matthew Mickle</t>
  </si>
  <si>
    <t>Aaron Williams</t>
  </si>
  <si>
    <t>Joey Cicchino</t>
  </si>
  <si>
    <t>Michael Smith</t>
  </si>
  <si>
    <t>Ryan Saginaw</t>
  </si>
  <si>
    <t>Alexis Zurbola</t>
  </si>
  <si>
    <t>Evie Minzer</t>
  </si>
  <si>
    <t>Hunter Gorsuch</t>
  </si>
  <si>
    <t>Karolina Lucas</t>
  </si>
  <si>
    <t>Katherine Mickle</t>
  </si>
  <si>
    <t>Lily Barbisch</t>
  </si>
  <si>
    <t>Natalie Krulac</t>
  </si>
  <si>
    <t>Olivia Wegrzynowicz</t>
  </si>
  <si>
    <t>Victoria Wegrzynowicz</t>
  </si>
  <si>
    <t>Chiara Golomb</t>
  </si>
  <si>
    <t>Isabel Majoris</t>
  </si>
  <si>
    <t>Kennedy Walsh</t>
  </si>
  <si>
    <t>Alan Betten</t>
  </si>
  <si>
    <t>Billy Fryer</t>
  </si>
  <si>
    <t>Christopher Ireland,II</t>
  </si>
  <si>
    <t>Collin Cimino</t>
  </si>
  <si>
    <t>Isaac Huang</t>
  </si>
  <si>
    <t>Kyle Janas</t>
  </si>
  <si>
    <t>Lorin Planinsic</t>
  </si>
  <si>
    <t>Luca Michnowicz</t>
  </si>
  <si>
    <t>Sam Gaffney</t>
  </si>
  <si>
    <t>Tyler Gaffney</t>
  </si>
  <si>
    <t>Vincent Frank</t>
  </si>
  <si>
    <t>Andrew Marcello</t>
  </si>
  <si>
    <t>Cameron Hurwitz</t>
  </si>
  <si>
    <t>Connor Callahan</t>
  </si>
  <si>
    <t>Ethan Minzer</t>
  </si>
  <si>
    <t>Ethan Williams</t>
  </si>
  <si>
    <t>Gabe Miller</t>
  </si>
  <si>
    <t>Ian Lecker</t>
  </si>
  <si>
    <t>Joseph Rees</t>
  </si>
  <si>
    <t>Nick DiPerna</t>
  </si>
  <si>
    <t>Tony Cicchino</t>
  </si>
  <si>
    <t>Mason Moore</t>
  </si>
  <si>
    <t>Alexis Kolocouris</t>
  </si>
  <si>
    <t>Rosie Anderson</t>
  </si>
  <si>
    <t>Bella Gaydosz</t>
  </si>
  <si>
    <t>Guiliana Torboli</t>
  </si>
  <si>
    <t>Nico DeCaria</t>
  </si>
  <si>
    <t>Olivia Clauss</t>
  </si>
  <si>
    <t>Emma Dudash</t>
  </si>
  <si>
    <t>Alicia Haggart</t>
  </si>
  <si>
    <t>Dante Decaria</t>
  </si>
  <si>
    <t>Christian Meyer</t>
  </si>
  <si>
    <t>Max Torboli</t>
  </si>
  <si>
    <t>Madison Clauss</t>
  </si>
  <si>
    <t>Myah Gaydosz</t>
  </si>
  <si>
    <t>Emily Harmanos</t>
  </si>
  <si>
    <t>Veronica Homison</t>
  </si>
  <si>
    <t>Judah Sauers</t>
  </si>
  <si>
    <t>Maria Haggart</t>
  </si>
  <si>
    <t>Isabella Dudash</t>
  </si>
  <si>
    <t>Naomi Sauers</t>
  </si>
  <si>
    <t>Patrick Horton</t>
  </si>
  <si>
    <t>Marcos Lopez</t>
  </si>
  <si>
    <t>Dimitri Matusiak</t>
  </si>
  <si>
    <t>Julian Silecky</t>
  </si>
  <si>
    <t>Matthew Dudash</t>
  </si>
  <si>
    <t>Isaac Homison</t>
  </si>
  <si>
    <t>Michael Horton</t>
  </si>
  <si>
    <t>Cora Fielder</t>
  </si>
  <si>
    <t>Lorena Lopez</t>
  </si>
  <si>
    <t>Sophia Signoriello</t>
  </si>
  <si>
    <t>Canaan Sauers</t>
  </si>
  <si>
    <t>Cecilia Matusiak</t>
  </si>
  <si>
    <t>Joseph Harmanos</t>
  </si>
  <si>
    <t>Jarrett Kopera</t>
  </si>
  <si>
    <t>Dylan Paulson</t>
  </si>
  <si>
    <t>Tommy Zentner</t>
  </si>
  <si>
    <t>Anna Cantella</t>
  </si>
  <si>
    <t>Elena Homison</t>
  </si>
  <si>
    <t>200mm</t>
  </si>
  <si>
    <t>Total</t>
  </si>
  <si>
    <t>400mm</t>
  </si>
  <si>
    <t>1.16.94</t>
  </si>
  <si>
    <t>1.19.63</t>
  </si>
  <si>
    <t>1.20.02</t>
  </si>
  <si>
    <t>1.20.12</t>
  </si>
  <si>
    <t>1.22.72</t>
  </si>
  <si>
    <t>1.23.67</t>
  </si>
  <si>
    <t>1.23.80</t>
  </si>
  <si>
    <t>1.24.03</t>
  </si>
  <si>
    <t>1.24.06</t>
  </si>
  <si>
    <t>1.24.97</t>
  </si>
  <si>
    <t>1.25.21</t>
  </si>
  <si>
    <t>1.25.23</t>
  </si>
  <si>
    <t>1.25.99</t>
  </si>
  <si>
    <t>1.26.18</t>
  </si>
  <si>
    <t>1.26.63</t>
  </si>
  <si>
    <t>1.27.91</t>
  </si>
  <si>
    <t>1.28.70</t>
  </si>
  <si>
    <t>1.29.06</t>
  </si>
  <si>
    <t>1.29.50</t>
  </si>
  <si>
    <t>1.01.16</t>
  </si>
  <si>
    <t>1.29.55</t>
  </si>
  <si>
    <t>1.29.88</t>
  </si>
  <si>
    <t>1.04.32</t>
  </si>
  <si>
    <t>1.30.24</t>
  </si>
  <si>
    <t>1.30.87</t>
  </si>
  <si>
    <t>1.31.91</t>
  </si>
  <si>
    <t>1.32.34</t>
  </si>
  <si>
    <t>1.32.62</t>
  </si>
  <si>
    <t>1.33.10</t>
  </si>
  <si>
    <t>1.33.47</t>
  </si>
  <si>
    <t>1.34.52</t>
  </si>
  <si>
    <t>1.34.63</t>
  </si>
  <si>
    <t>1.34.81</t>
  </si>
  <si>
    <t>1.35.17</t>
  </si>
  <si>
    <t>1.35.95</t>
  </si>
  <si>
    <t>1.36.80</t>
  </si>
  <si>
    <t>1.38.26</t>
  </si>
  <si>
    <t>1.38.37</t>
  </si>
  <si>
    <t>1.38.97</t>
  </si>
  <si>
    <t>1.39.05</t>
  </si>
  <si>
    <t>1.39.30</t>
  </si>
  <si>
    <t>1.39.69</t>
  </si>
  <si>
    <t>1.39.89</t>
  </si>
  <si>
    <t>1.40.22</t>
  </si>
  <si>
    <t>1.40.65</t>
  </si>
  <si>
    <t>1.41.33</t>
  </si>
  <si>
    <t>1.41.65</t>
  </si>
  <si>
    <t>1.42.63</t>
  </si>
  <si>
    <t>1.42.80</t>
  </si>
  <si>
    <t>1.43.89</t>
  </si>
  <si>
    <t>1.44.44</t>
  </si>
  <si>
    <t>1.44.73</t>
  </si>
  <si>
    <t>1.45.00</t>
  </si>
  <si>
    <t>1.46.72</t>
  </si>
  <si>
    <t>1.46.97</t>
  </si>
  <si>
    <t>1.48.27</t>
  </si>
  <si>
    <t>1.49.37</t>
  </si>
  <si>
    <t>1.49.73</t>
  </si>
  <si>
    <t>1.49.80</t>
  </si>
  <si>
    <t>1.50.98</t>
  </si>
  <si>
    <t>1.51.53</t>
  </si>
  <si>
    <t>1.55.28</t>
  </si>
  <si>
    <t>1.57.10</t>
  </si>
  <si>
    <t>1.59.00</t>
  </si>
  <si>
    <t>1.59.23</t>
  </si>
  <si>
    <t>2.00.51</t>
  </si>
  <si>
    <t>2.02.02</t>
  </si>
  <si>
    <t>2.03.79</t>
  </si>
  <si>
    <t>2.12.02</t>
  </si>
  <si>
    <t>1.13.37</t>
  </si>
  <si>
    <t>1.14.53</t>
  </si>
  <si>
    <t>1.15.63</t>
  </si>
  <si>
    <t>1.17.68</t>
  </si>
  <si>
    <t>1.18.93</t>
  </si>
  <si>
    <t>1.19.59</t>
  </si>
  <si>
    <t>1.19.96</t>
  </si>
  <si>
    <t>1.20.07</t>
  </si>
  <si>
    <t>1.21.78</t>
  </si>
  <si>
    <t>1.23.03</t>
  </si>
  <si>
    <t>1.23.57</t>
  </si>
  <si>
    <t>1.24.04</t>
  </si>
  <si>
    <t>1.25.00</t>
  </si>
  <si>
    <t>1.25.95</t>
  </si>
  <si>
    <t>1.26.06</t>
  </si>
  <si>
    <t>1.27.01</t>
  </si>
  <si>
    <t>1.27.13</t>
  </si>
  <si>
    <t>1.27.49</t>
  </si>
  <si>
    <t>1.27.84</t>
  </si>
  <si>
    <t>1.27.97</t>
  </si>
  <si>
    <t>1.29.32</t>
  </si>
  <si>
    <t>1.29.37</t>
  </si>
  <si>
    <t>1.29.46</t>
  </si>
  <si>
    <t>1.29.58</t>
  </si>
  <si>
    <t>1.29.67</t>
  </si>
  <si>
    <t>1.30.61</t>
  </si>
  <si>
    <t>1.31.23</t>
  </si>
  <si>
    <t>1.31.31</t>
  </si>
  <si>
    <t>1.33.14</t>
  </si>
  <si>
    <t>1.33.18</t>
  </si>
  <si>
    <t>1.34.33</t>
  </si>
  <si>
    <t>1.35.94</t>
  </si>
  <si>
    <t>1.39.80</t>
  </si>
  <si>
    <t>1.39.86</t>
  </si>
  <si>
    <t>1.39.98</t>
  </si>
  <si>
    <t>1.40.32</t>
  </si>
  <si>
    <t>1.40.59</t>
  </si>
  <si>
    <t>1.41.52</t>
  </si>
  <si>
    <t>1.41.80</t>
  </si>
  <si>
    <t>1.41.95</t>
  </si>
  <si>
    <t>1.42.44</t>
  </si>
  <si>
    <t>1.44.70</t>
  </si>
  <si>
    <t>1.46.58</t>
  </si>
  <si>
    <t>1.48.64</t>
  </si>
  <si>
    <t>1.50.11</t>
  </si>
  <si>
    <t>1.50.21</t>
  </si>
  <si>
    <t>1.50.52</t>
  </si>
  <si>
    <t>1.52.39</t>
  </si>
  <si>
    <t>1.54.85</t>
  </si>
  <si>
    <t>1.56.56</t>
  </si>
  <si>
    <t>2.03.28</t>
  </si>
  <si>
    <t>2.08.06</t>
  </si>
  <si>
    <t>2.12.15</t>
  </si>
  <si>
    <t>scratch</t>
  </si>
  <si>
    <t>800mm</t>
  </si>
  <si>
    <t>2.55.92</t>
  </si>
  <si>
    <t>2.57.75</t>
  </si>
  <si>
    <t>2.59.48</t>
  </si>
  <si>
    <t>3.03.11</t>
  </si>
  <si>
    <t>3.08.04</t>
  </si>
  <si>
    <t>3.09.50</t>
  </si>
  <si>
    <t>3.13.52</t>
  </si>
  <si>
    <t>3.14.95</t>
  </si>
  <si>
    <t>3.15.54</t>
  </si>
  <si>
    <t>3.15.98</t>
  </si>
  <si>
    <t>3.17.29</t>
  </si>
  <si>
    <t>3.20.24</t>
  </si>
  <si>
    <t>3.20.95</t>
  </si>
  <si>
    <t>3.21.58</t>
  </si>
  <si>
    <t>3.22.67</t>
  </si>
  <si>
    <t>3.24.34</t>
  </si>
  <si>
    <t>3.29.28</t>
  </si>
  <si>
    <t>3.29.80</t>
  </si>
  <si>
    <t>3.33.58</t>
  </si>
  <si>
    <t>3.35.44</t>
  </si>
  <si>
    <t>3.40.16</t>
  </si>
  <si>
    <t>3.43.65</t>
  </si>
  <si>
    <t>3.58.71</t>
  </si>
  <si>
    <t>4.13.15</t>
  </si>
  <si>
    <t>2.48.61</t>
  </si>
  <si>
    <t>2.52.75</t>
  </si>
  <si>
    <t>2.53.44</t>
  </si>
  <si>
    <t>2.53.91</t>
  </si>
  <si>
    <t>2.58.02</t>
  </si>
  <si>
    <t>3.00.05</t>
  </si>
  <si>
    <t>3.01.26</t>
  </si>
  <si>
    <t>3.05.10</t>
  </si>
  <si>
    <t>3.05.63</t>
  </si>
  <si>
    <t>3.09.27</t>
  </si>
  <si>
    <t>3.10.84</t>
  </si>
  <si>
    <t>3.12.59</t>
  </si>
  <si>
    <t>3.15.35</t>
  </si>
  <si>
    <t>3.15.93</t>
  </si>
  <si>
    <t>3.18.77</t>
  </si>
  <si>
    <t>3.24.47</t>
  </si>
  <si>
    <t>3.27.91</t>
  </si>
  <si>
    <t>3.34.02</t>
  </si>
  <si>
    <t>3.41.48</t>
  </si>
  <si>
    <t>4.08.40</t>
  </si>
  <si>
    <t>4.12.42</t>
  </si>
  <si>
    <t>4.23.72</t>
  </si>
  <si>
    <t>4.25.14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</si>
  <si>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</si>
  <si>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</si>
  <si>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</si>
  <si>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</si>
  <si>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</si>
  <si>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</si>
  <si>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</si>
  <si>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</si>
  <si>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Best Jump</t>
  </si>
  <si>
    <t>LONG JUMP BOYS</t>
  </si>
  <si>
    <t>Jump #1</t>
  </si>
  <si>
    <t>Jump #2</t>
  </si>
  <si>
    <t>Feet</t>
  </si>
  <si>
    <t>Inches</t>
  </si>
  <si>
    <t>Jumper #</t>
  </si>
  <si>
    <t>1.07.80</t>
  </si>
  <si>
    <t>1.09.10</t>
  </si>
  <si>
    <t>Bl Francis Seelos</t>
  </si>
  <si>
    <t>1.09.75</t>
  </si>
  <si>
    <t>1.11.46</t>
  </si>
  <si>
    <t>1.11.51</t>
  </si>
  <si>
    <t>1.11.79</t>
  </si>
  <si>
    <t>1.15.35</t>
  </si>
  <si>
    <t>1.15.53</t>
  </si>
  <si>
    <t>1.15.98</t>
  </si>
  <si>
    <t>Blessed Trinity</t>
  </si>
  <si>
    <t>1.18.21</t>
  </si>
  <si>
    <t>North Am Martyrs</t>
  </si>
  <si>
    <t>1.19.64</t>
  </si>
  <si>
    <t>1.20.18</t>
  </si>
  <si>
    <t>1.21.08</t>
  </si>
  <si>
    <t>1.21.71</t>
  </si>
  <si>
    <t>Holy Cross</t>
  </si>
  <si>
    <t>1.24.19</t>
  </si>
  <si>
    <t>Prov. Hgts Alpha</t>
  </si>
  <si>
    <t>1.25.19</t>
  </si>
  <si>
    <t>1.26.01</t>
  </si>
  <si>
    <t>1.30.19</t>
  </si>
  <si>
    <t>1.31.73</t>
  </si>
  <si>
    <t>1.05.74</t>
  </si>
  <si>
    <t>1.06.40</t>
  </si>
  <si>
    <t>1.07.12</t>
  </si>
  <si>
    <t>1.08.21</t>
  </si>
  <si>
    <t>1.10.16</t>
  </si>
  <si>
    <t>1.10.18</t>
  </si>
  <si>
    <t>1.10.40</t>
  </si>
  <si>
    <t>1.10.49</t>
  </si>
  <si>
    <t>1.11.42</t>
  </si>
  <si>
    <t>1.14.13</t>
  </si>
  <si>
    <t>CDTCA</t>
  </si>
  <si>
    <t>1.14.34</t>
  </si>
  <si>
    <t>1.15.23</t>
  </si>
  <si>
    <t>1.17.34</t>
  </si>
  <si>
    <t>1.17.44</t>
  </si>
  <si>
    <t>1.18.35</t>
  </si>
  <si>
    <t>1.19.77</t>
  </si>
  <si>
    <t>1.29.59</t>
  </si>
  <si>
    <t>LEX</t>
  </si>
  <si>
    <t>ALP</t>
  </si>
  <si>
    <t>SMS</t>
  </si>
  <si>
    <t>TER</t>
  </si>
  <si>
    <t>DEV 50 G</t>
  </si>
  <si>
    <t>Every total should be 39</t>
  </si>
  <si>
    <t>DEV 100 G</t>
  </si>
  <si>
    <t>DEV 200 G</t>
  </si>
  <si>
    <t>DEV 400 G</t>
  </si>
  <si>
    <t>DEV 800 G</t>
  </si>
  <si>
    <t>DEV 4x100 G</t>
  </si>
  <si>
    <t>DEV Long Jump G</t>
  </si>
  <si>
    <t>TOTAL DEV GIRLS</t>
  </si>
  <si>
    <t>DEV 50 B</t>
  </si>
  <si>
    <t>GIRLS LONG JUMP</t>
  </si>
  <si>
    <t>DEV 100 B</t>
  </si>
  <si>
    <t>DEV 200 B</t>
  </si>
  <si>
    <t>DEV 400 B</t>
  </si>
  <si>
    <t>DEV 800 B</t>
  </si>
  <si>
    <t>DEV 4x100 B</t>
  </si>
  <si>
    <t>DEV Long Jump B</t>
  </si>
  <si>
    <t>TOTAL DEV BOYS</t>
  </si>
  <si>
    <t>2nd</t>
  </si>
  <si>
    <t>3rd</t>
  </si>
  <si>
    <t>GIRLS</t>
  </si>
  <si>
    <t>BOYS 4 x100</t>
  </si>
  <si>
    <t>1.18.40</t>
  </si>
  <si>
    <t>1st</t>
  </si>
  <si>
    <t>DEV BOYS 100 METER</t>
  </si>
  <si>
    <t>updated</t>
  </si>
  <si>
    <t>8-1</t>
  </si>
  <si>
    <t>8-0</t>
  </si>
  <si>
    <t>7-5</t>
  </si>
  <si>
    <t>9-7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</si>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</sst>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##0;###0"/>
    <numFmt numFmtId="166" formatCode="[&lt;=9999999]###\-####;\(###\)\ ###\-####"/>
    <numFmt numFmtId="167" formatCode="[$-F400]h:mm:ss\ AM/PM"/>
  </numFmts>
  <fonts count="26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u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sz val="10"/>
      <color rgb="FF222222"/>
      <name val="Calibri"/>
      <family val="2"/>
    </font>
    <font>
      <b/>
      <sz val="16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u/>
      <sz val="8"/>
      <color rgb="FF000000"/>
      <name val="Calibri"/>
      <family val="2"/>
    </font>
    <font>
      <b/>
      <sz val="1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u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DD9C3"/>
        <bgColor rgb="FFDDD9C3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2DBDB"/>
        <bgColor rgb="FFF2DBDB"/>
      </patternFill>
    </fill>
    <fill>
      <patternFill patternType="solid">
        <fgColor rgb="FFF2DCDB"/>
        <bgColor rgb="FFF2DCDB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rgb="FFFF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theme="4" tint="0.39997558519241921"/>
        <bgColor rgb="FF00FF00"/>
      </patternFill>
    </fill>
    <fill>
      <patternFill patternType="solid">
        <fgColor theme="4" tint="0.59999389629810485"/>
        <bgColor rgb="FF00FF00"/>
      </patternFill>
    </fill>
    <fill>
      <patternFill patternType="solid">
        <fgColor theme="0"/>
        <bgColor rgb="FF00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F2DBDB"/>
      </patternFill>
    </fill>
    <fill>
      <patternFill patternType="solid">
        <fgColor theme="5" tint="0.79998168889431442"/>
        <bgColor rgb="FFF2DCDB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5" tint="0.79998168889431442"/>
        <bgColor rgb="FFD9D9D9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F2DBDB"/>
      </patternFill>
    </fill>
    <fill>
      <patternFill patternType="solid">
        <fgColor theme="4" tint="0.79998168889431442"/>
        <bgColor rgb="FFF2DCDB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rgb="FFD9D9D9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3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43" fontId="1" fillId="2" borderId="1" xfId="0" applyNumberFormat="1" applyFont="1" applyFill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/>
    <xf numFmtId="0" fontId="2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3" fillId="3" borderId="3" xfId="0" applyFont="1" applyFill="1" applyBorder="1"/>
    <xf numFmtId="0" fontId="3" fillId="3" borderId="1" xfId="0" applyFont="1" applyFill="1" applyBorder="1"/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7" borderId="7" xfId="0" applyFont="1" applyFill="1" applyBorder="1" applyAlignment="1">
      <alignment horizontal="left"/>
    </xf>
    <xf numFmtId="0" fontId="3" fillId="7" borderId="8" xfId="0" applyFont="1" applyFill="1" applyBorder="1"/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/>
    <xf numFmtId="0" fontId="3" fillId="7" borderId="1" xfId="0" applyFont="1" applyFill="1" applyBorder="1"/>
    <xf numFmtId="0" fontId="3" fillId="7" borderId="11" xfId="0" applyFont="1" applyFill="1" applyBorder="1" applyAlignment="1">
      <alignment horizontal="center"/>
    </xf>
    <xf numFmtId="0" fontId="5" fillId="7" borderId="10" xfId="0" applyFont="1" applyFill="1" applyBorder="1"/>
    <xf numFmtId="0" fontId="5" fillId="7" borderId="1" xfId="0" applyFont="1" applyFill="1" applyBorder="1"/>
    <xf numFmtId="0" fontId="5" fillId="7" borderId="11" xfId="0" applyFont="1" applyFill="1" applyBorder="1"/>
    <xf numFmtId="0" fontId="5" fillId="7" borderId="12" xfId="0" applyFont="1" applyFill="1" applyBorder="1"/>
    <xf numFmtId="0" fontId="5" fillId="7" borderId="13" xfId="0" applyFont="1" applyFill="1" applyBorder="1"/>
    <xf numFmtId="0" fontId="3" fillId="7" borderId="13" xfId="0" applyFont="1" applyFill="1" applyBorder="1"/>
    <xf numFmtId="0" fontId="5" fillId="7" borderId="14" xfId="0" applyFont="1" applyFill="1" applyBorder="1"/>
    <xf numFmtId="0" fontId="3" fillId="0" borderId="0" xfId="0" applyFont="1" applyAlignment="1">
      <alignment horizontal="center" vertical="center"/>
    </xf>
    <xf numFmtId="0" fontId="5" fillId="3" borderId="3" xfId="0" applyFont="1" applyFill="1" applyBorder="1"/>
    <xf numFmtId="0" fontId="5" fillId="8" borderId="7" xfId="0" applyFont="1" applyFill="1" applyBorder="1"/>
    <xf numFmtId="0" fontId="5" fillId="8" borderId="8" xfId="0" applyFont="1" applyFill="1" applyBorder="1"/>
    <xf numFmtId="0" fontId="3" fillId="8" borderId="8" xfId="0" applyFont="1" applyFill="1" applyBorder="1"/>
    <xf numFmtId="0" fontId="5" fillId="8" borderId="9" xfId="0" applyFont="1" applyFill="1" applyBorder="1"/>
    <xf numFmtId="0" fontId="5" fillId="8" borderId="10" xfId="0" applyFont="1" applyFill="1" applyBorder="1"/>
    <xf numFmtId="0" fontId="5" fillId="8" borderId="1" xfId="0" applyFont="1" applyFill="1" applyBorder="1"/>
    <xf numFmtId="0" fontId="3" fillId="8" borderId="1" xfId="0" applyFont="1" applyFill="1" applyBorder="1"/>
    <xf numFmtId="0" fontId="5" fillId="8" borderId="11" xfId="0" applyFont="1" applyFill="1" applyBorder="1"/>
    <xf numFmtId="0" fontId="3" fillId="8" borderId="10" xfId="0" applyFont="1" applyFill="1" applyBorder="1"/>
    <xf numFmtId="0" fontId="3" fillId="8" borderId="11" xfId="0" applyFont="1" applyFill="1" applyBorder="1"/>
    <xf numFmtId="0" fontId="7" fillId="8" borderId="12" xfId="0" applyFont="1" applyFill="1" applyBorder="1"/>
    <xf numFmtId="0" fontId="8" fillId="8" borderId="13" xfId="0" applyFont="1" applyFill="1" applyBorder="1"/>
    <xf numFmtId="0" fontId="3" fillId="8" borderId="13" xfId="0" applyFont="1" applyFill="1" applyBorder="1"/>
    <xf numFmtId="0" fontId="9" fillId="8" borderId="14" xfId="0" applyFont="1" applyFill="1" applyBorder="1"/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/>
    <xf numFmtId="164" fontId="3" fillId="3" borderId="3" xfId="0" applyNumberFormat="1" applyFont="1" applyFill="1" applyBorder="1"/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6" fontId="3" fillId="0" borderId="1" xfId="0" applyNumberFormat="1" applyFont="1" applyBorder="1"/>
    <xf numFmtId="49" fontId="3" fillId="3" borderId="3" xfId="0" applyNumberFormat="1" applyFont="1" applyFill="1" applyBorder="1" applyAlignment="1">
      <alignment horizontal="center"/>
    </xf>
    <xf numFmtId="165" fontId="3" fillId="0" borderId="1" xfId="0" applyNumberFormat="1" applyFont="1" applyBorder="1"/>
    <xf numFmtId="0" fontId="0" fillId="0" borderId="0" xfId="0" applyFont="1"/>
    <xf numFmtId="0" fontId="11" fillId="2" borderId="1" xfId="0" applyFont="1" applyFill="1" applyBorder="1" applyAlignment="1">
      <alignment horizontal="left"/>
    </xf>
    <xf numFmtId="0" fontId="11" fillId="0" borderId="0" xfId="0" applyFont="1"/>
    <xf numFmtId="0" fontId="11" fillId="0" borderId="1" xfId="0" applyFont="1" applyBorder="1" applyAlignment="1">
      <alignment horizontal="left"/>
    </xf>
    <xf numFmtId="43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3" fontId="0" fillId="0" borderId="0" xfId="0" applyNumberFormat="1" applyFont="1"/>
    <xf numFmtId="43" fontId="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11" borderId="1" xfId="0" applyFont="1" applyFill="1" applyBorder="1"/>
    <xf numFmtId="0" fontId="0" fillId="11" borderId="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11" borderId="17" xfId="0" applyFont="1" applyFill="1" applyBorder="1" applyAlignment="1">
      <alignment horizontal="center"/>
    </xf>
    <xf numFmtId="0" fontId="16" fillId="0" borderId="1" xfId="0" applyFont="1" applyBorder="1"/>
    <xf numFmtId="0" fontId="0" fillId="0" borderId="17" xfId="0" applyFont="1" applyBorder="1" applyAlignment="1">
      <alignment horizontal="right"/>
    </xf>
    <xf numFmtId="167" fontId="0" fillId="11" borderId="18" xfId="0" applyNumberFormat="1" applyFont="1" applyFill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0" fillId="12" borderId="18" xfId="0" applyFont="1" applyFill="1" applyBorder="1" applyAlignment="1">
      <alignment horizontal="center"/>
    </xf>
    <xf numFmtId="0" fontId="0" fillId="9" borderId="19" xfId="0" applyFont="1" applyFill="1" applyBorder="1" applyAlignment="1">
      <alignment horizontal="center"/>
    </xf>
    <xf numFmtId="0" fontId="0" fillId="10" borderId="18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5" fillId="2" borderId="20" xfId="0" applyFont="1" applyFill="1" applyBorder="1"/>
    <xf numFmtId="0" fontId="15" fillId="2" borderId="21" xfId="0" applyFont="1" applyFill="1" applyBorder="1"/>
    <xf numFmtId="0" fontId="15" fillId="13" borderId="21" xfId="0" applyFont="1" applyFill="1" applyBorder="1"/>
    <xf numFmtId="0" fontId="15" fillId="0" borderId="1" xfId="0" applyFont="1" applyBorder="1" applyAlignment="1">
      <alignment horizontal="right"/>
    </xf>
    <xf numFmtId="0" fontId="20" fillId="2" borderId="1" xfId="0" applyFont="1" applyFill="1" applyBorder="1" applyAlignment="1">
      <alignment horizontal="left"/>
    </xf>
    <xf numFmtId="167" fontId="0" fillId="2" borderId="19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14" borderId="0" xfId="0" applyFont="1" applyFill="1"/>
    <xf numFmtId="0" fontId="22" fillId="15" borderId="0" xfId="0" applyFont="1" applyFill="1"/>
    <xf numFmtId="0" fontId="15" fillId="15" borderId="0" xfId="0" applyFont="1" applyFill="1"/>
    <xf numFmtId="0" fontId="15" fillId="16" borderId="21" xfId="0" applyFont="1" applyFill="1" applyBorder="1"/>
    <xf numFmtId="0" fontId="15" fillId="18" borderId="21" xfId="0" applyFont="1" applyFill="1" applyBorder="1"/>
    <xf numFmtId="0" fontId="15" fillId="0" borderId="21" xfId="0" applyFont="1" applyFill="1" applyBorder="1"/>
    <xf numFmtId="0" fontId="23" fillId="17" borderId="23" xfId="0" applyFont="1" applyFill="1" applyBorder="1" applyAlignment="1"/>
    <xf numFmtId="0" fontId="23" fillId="13" borderId="24" xfId="0" applyFont="1" applyFill="1" applyBorder="1" applyAlignment="1"/>
    <xf numFmtId="0" fontId="23" fillId="19" borderId="25" xfId="0" applyFont="1" applyFill="1" applyBorder="1" applyAlignment="1"/>
    <xf numFmtId="0" fontId="0" fillId="0" borderId="0" xfId="0" applyFont="1" applyAlignment="1"/>
    <xf numFmtId="0" fontId="15" fillId="20" borderId="1" xfId="0" applyFont="1" applyFill="1" applyBorder="1" applyAlignment="1">
      <alignment horizontal="center"/>
    </xf>
    <xf numFmtId="0" fontId="0" fillId="20" borderId="1" xfId="0" applyFont="1" applyFill="1" applyBorder="1" applyAlignment="1"/>
    <xf numFmtId="0" fontId="0" fillId="20" borderId="1" xfId="0" applyFont="1" applyFill="1" applyBorder="1"/>
    <xf numFmtId="47" fontId="0" fillId="20" borderId="17" xfId="0" applyNumberFormat="1" applyFont="1" applyFill="1" applyBorder="1" applyAlignment="1">
      <alignment horizontal="right"/>
    </xf>
    <xf numFmtId="0" fontId="0" fillId="20" borderId="0" xfId="0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Font="1" applyAlignment="1"/>
    <xf numFmtId="0" fontId="1" fillId="21" borderId="1" xfId="0" applyFont="1" applyFill="1" applyBorder="1" applyAlignment="1">
      <alignment horizontal="left"/>
    </xf>
    <xf numFmtId="0" fontId="0" fillId="21" borderId="1" xfId="0" applyFont="1" applyFill="1" applyBorder="1" applyAlignment="1">
      <alignment horizontal="left"/>
    </xf>
    <xf numFmtId="0" fontId="0" fillId="21" borderId="1" xfId="0" applyFont="1" applyFill="1" applyBorder="1"/>
    <xf numFmtId="0" fontId="0" fillId="21" borderId="1" xfId="0" applyFont="1" applyFill="1" applyBorder="1" applyAlignment="1"/>
    <xf numFmtId="166" fontId="0" fillId="21" borderId="1" xfId="0" applyNumberFormat="1" applyFont="1" applyFill="1" applyBorder="1"/>
    <xf numFmtId="0" fontId="1" fillId="14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14" borderId="1" xfId="0" applyFont="1" applyFill="1" applyBorder="1"/>
    <xf numFmtId="0" fontId="0" fillId="14" borderId="1" xfId="0" applyFont="1" applyFill="1" applyBorder="1" applyAlignment="1"/>
    <xf numFmtId="0" fontId="0" fillId="22" borderId="1" xfId="0" applyFont="1" applyFill="1" applyBorder="1" applyAlignment="1">
      <alignment horizontal="left"/>
    </xf>
    <xf numFmtId="0" fontId="0" fillId="22" borderId="1" xfId="0" applyFont="1" applyFill="1" applyBorder="1"/>
    <xf numFmtId="0" fontId="0" fillId="22" borderId="1" xfId="0" applyFont="1" applyFill="1" applyBorder="1" applyAlignment="1"/>
    <xf numFmtId="165" fontId="0" fillId="21" borderId="1" xfId="0" applyNumberFormat="1" applyFont="1" applyFill="1" applyBorder="1"/>
    <xf numFmtId="0" fontId="0" fillId="23" borderId="1" xfId="0" applyFont="1" applyFill="1" applyBorder="1" applyAlignment="1">
      <alignment horizontal="left"/>
    </xf>
    <xf numFmtId="0" fontId="0" fillId="23" borderId="1" xfId="0" applyFont="1" applyFill="1" applyBorder="1"/>
    <xf numFmtId="0" fontId="0" fillId="23" borderId="1" xfId="0" applyFont="1" applyFill="1" applyBorder="1" applyAlignment="1"/>
    <xf numFmtId="166" fontId="0" fillId="23" borderId="1" xfId="0" applyNumberFormat="1" applyFont="1" applyFill="1" applyBorder="1"/>
    <xf numFmtId="165" fontId="0" fillId="23" borderId="1" xfId="0" applyNumberFormat="1" applyFont="1" applyFill="1" applyBorder="1"/>
    <xf numFmtId="165" fontId="0" fillId="14" borderId="1" xfId="0" applyNumberFormat="1" applyFont="1" applyFill="1" applyBorder="1"/>
    <xf numFmtId="166" fontId="0" fillId="14" borderId="1" xfId="0" applyNumberFormat="1" applyFont="1" applyFill="1" applyBorder="1"/>
    <xf numFmtId="0" fontId="11" fillId="14" borderId="1" xfId="0" applyFont="1" applyFill="1" applyBorder="1" applyAlignment="1">
      <alignment horizontal="left"/>
    </xf>
    <xf numFmtId="0" fontId="11" fillId="22" borderId="1" xfId="0" applyFont="1" applyFill="1" applyBorder="1" applyAlignment="1">
      <alignment horizontal="left"/>
    </xf>
    <xf numFmtId="165" fontId="0" fillId="22" borderId="1" xfId="0" applyNumberFormat="1" applyFont="1" applyFill="1" applyBorder="1"/>
    <xf numFmtId="0" fontId="0" fillId="24" borderId="1" xfId="0" applyFont="1" applyFill="1" applyBorder="1"/>
    <xf numFmtId="0" fontId="0" fillId="24" borderId="1" xfId="0" applyFont="1" applyFill="1" applyBorder="1" applyAlignment="1"/>
    <xf numFmtId="166" fontId="0" fillId="24" borderId="1" xfId="0" applyNumberFormat="1" applyFont="1" applyFill="1" applyBorder="1"/>
    <xf numFmtId="165" fontId="0" fillId="24" borderId="1" xfId="0" applyNumberFormat="1" applyFont="1" applyFill="1" applyBorder="1"/>
    <xf numFmtId="0" fontId="11" fillId="21" borderId="1" xfId="0" applyFont="1" applyFill="1" applyBorder="1" applyAlignment="1">
      <alignment horizontal="left"/>
    </xf>
    <xf numFmtId="0" fontId="11" fillId="23" borderId="1" xfId="0" applyFont="1" applyFill="1" applyBorder="1" applyAlignment="1">
      <alignment horizontal="left"/>
    </xf>
    <xf numFmtId="0" fontId="14" fillId="21" borderId="0" xfId="0" applyFont="1" applyFill="1" applyAlignment="1"/>
    <xf numFmtId="0" fontId="15" fillId="24" borderId="1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right"/>
    </xf>
    <xf numFmtId="0" fontId="0" fillId="24" borderId="0" xfId="0" applyFont="1" applyFill="1"/>
    <xf numFmtId="0" fontId="15" fillId="21" borderId="1" xfId="0" applyFont="1" applyFill="1" applyBorder="1" applyAlignment="1">
      <alignment horizontal="center"/>
    </xf>
    <xf numFmtId="0" fontId="0" fillId="21" borderId="17" xfId="0" applyFont="1" applyFill="1" applyBorder="1" applyAlignment="1">
      <alignment horizontal="right"/>
    </xf>
    <xf numFmtId="0" fontId="0" fillId="21" borderId="0" xfId="0" applyFont="1" applyFill="1"/>
    <xf numFmtId="0" fontId="5" fillId="25" borderId="1" xfId="0" applyFont="1" applyFill="1" applyBorder="1"/>
    <xf numFmtId="0" fontId="0" fillId="22" borderId="1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5" fillId="28" borderId="1" xfId="0" applyFont="1" applyFill="1" applyBorder="1"/>
    <xf numFmtId="0" fontId="0" fillId="28" borderId="1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18" fillId="25" borderId="1" xfId="0" applyFont="1" applyFill="1" applyBorder="1" applyAlignment="1">
      <alignment horizontal="left"/>
    </xf>
    <xf numFmtId="166" fontId="0" fillId="22" borderId="1" xfId="0" applyNumberFormat="1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5" fillId="25" borderId="1" xfId="0" applyFont="1" applyFill="1" applyBorder="1" applyAlignment="1">
      <alignment horizontal="left"/>
    </xf>
    <xf numFmtId="0" fontId="5" fillId="28" borderId="1" xfId="0" applyFont="1" applyFill="1" applyBorder="1" applyAlignment="1">
      <alignment horizontal="left"/>
    </xf>
    <xf numFmtId="0" fontId="5" fillId="22" borderId="1" xfId="0" applyFont="1" applyFill="1" applyBorder="1" applyAlignment="1">
      <alignment horizontal="left"/>
    </xf>
    <xf numFmtId="165" fontId="0" fillId="28" borderId="1" xfId="0" applyNumberFormat="1" applyFont="1" applyFill="1" applyBorder="1" applyAlignment="1">
      <alignment horizontal="center"/>
    </xf>
    <xf numFmtId="0" fontId="18" fillId="28" borderId="1" xfId="0" applyFont="1" applyFill="1" applyBorder="1" applyAlignment="1">
      <alignment horizontal="left"/>
    </xf>
    <xf numFmtId="0" fontId="0" fillId="27" borderId="18" xfId="0" applyFont="1" applyFill="1" applyBorder="1" applyAlignment="1">
      <alignment horizontal="center"/>
    </xf>
    <xf numFmtId="167" fontId="0" fillId="28" borderId="18" xfId="0" applyNumberFormat="1" applyFont="1" applyFill="1" applyBorder="1" applyAlignment="1">
      <alignment horizontal="center"/>
    </xf>
    <xf numFmtId="0" fontId="0" fillId="28" borderId="19" xfId="0" applyFont="1" applyFill="1" applyBorder="1" applyAlignment="1">
      <alignment horizontal="center"/>
    </xf>
    <xf numFmtId="0" fontId="0" fillId="29" borderId="18" xfId="0" applyFont="1" applyFill="1" applyBorder="1" applyAlignment="1">
      <alignment horizontal="center"/>
    </xf>
    <xf numFmtId="167" fontId="0" fillId="22" borderId="18" xfId="0" applyNumberFormat="1" applyFont="1" applyFill="1" applyBorder="1" applyAlignment="1">
      <alignment horizontal="center"/>
    </xf>
    <xf numFmtId="0" fontId="0" fillId="26" borderId="19" xfId="0" applyFont="1" applyFill="1" applyBorder="1" applyAlignment="1">
      <alignment horizontal="center"/>
    </xf>
    <xf numFmtId="0" fontId="0" fillId="28" borderId="18" xfId="0" applyFont="1" applyFill="1" applyBorder="1" applyAlignment="1">
      <alignment horizontal="center"/>
    </xf>
    <xf numFmtId="167" fontId="0" fillId="22" borderId="19" xfId="0" applyNumberFormat="1" applyFont="1" applyFill="1" applyBorder="1" applyAlignment="1">
      <alignment horizontal="center"/>
    </xf>
    <xf numFmtId="0" fontId="0" fillId="22" borderId="19" xfId="0" applyFont="1" applyFill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167" fontId="0" fillId="28" borderId="19" xfId="0" applyNumberFormat="1" applyFont="1" applyFill="1" applyBorder="1" applyAlignment="1">
      <alignment horizontal="center"/>
    </xf>
    <xf numFmtId="0" fontId="5" fillId="30" borderId="1" xfId="0" applyFont="1" applyFill="1" applyBorder="1"/>
    <xf numFmtId="0" fontId="0" fillId="21" borderId="1" xfId="0" applyFont="1" applyFill="1" applyBorder="1" applyAlignment="1">
      <alignment horizontal="center"/>
    </xf>
    <xf numFmtId="0" fontId="0" fillId="31" borderId="1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21" borderId="16" xfId="0" applyFont="1" applyFill="1" applyBorder="1" applyAlignment="1">
      <alignment horizontal="center"/>
    </xf>
    <xf numFmtId="0" fontId="5" fillId="33" borderId="1" xfId="0" applyFont="1" applyFill="1" applyBorder="1"/>
    <xf numFmtId="167" fontId="0" fillId="33" borderId="1" xfId="0" applyNumberFormat="1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167" fontId="0" fillId="21" borderId="1" xfId="0" applyNumberFormat="1" applyFont="1" applyFill="1" applyBorder="1" applyAlignment="1">
      <alignment horizontal="center"/>
    </xf>
    <xf numFmtId="0" fontId="18" fillId="30" borderId="1" xfId="0" applyFont="1" applyFill="1" applyBorder="1" applyAlignment="1">
      <alignment horizontal="left"/>
    </xf>
    <xf numFmtId="166" fontId="0" fillId="21" borderId="1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67" fontId="0" fillId="21" borderId="1" xfId="0" quotePrefix="1" applyNumberFormat="1" applyFont="1" applyFill="1" applyBorder="1" applyAlignment="1">
      <alignment horizontal="center"/>
    </xf>
    <xf numFmtId="0" fontId="0" fillId="21" borderId="17" xfId="0" applyFont="1" applyFill="1" applyBorder="1" applyAlignment="1">
      <alignment horizontal="center"/>
    </xf>
    <xf numFmtId="0" fontId="0" fillId="21" borderId="1" xfId="0" quotePrefix="1" applyFont="1" applyFill="1" applyBorder="1" applyAlignment="1">
      <alignment horizontal="center"/>
    </xf>
    <xf numFmtId="0" fontId="5" fillId="30" borderId="1" xfId="0" applyFont="1" applyFill="1" applyBorder="1" applyAlignment="1">
      <alignment horizontal="left"/>
    </xf>
    <xf numFmtId="0" fontId="5" fillId="33" borderId="1" xfId="0" applyFont="1" applyFill="1" applyBorder="1" applyAlignment="1">
      <alignment horizontal="left"/>
    </xf>
    <xf numFmtId="0" fontId="5" fillId="21" borderId="1" xfId="0" applyFont="1" applyFill="1" applyBorder="1" applyAlignment="1">
      <alignment horizontal="left"/>
    </xf>
    <xf numFmtId="165" fontId="0" fillId="33" borderId="1" xfId="0" applyNumberFormat="1" applyFont="1" applyFill="1" applyBorder="1" applyAlignment="1">
      <alignment horizontal="center"/>
    </xf>
    <xf numFmtId="0" fontId="18" fillId="33" borderId="1" xfId="0" applyFont="1" applyFill="1" applyBorder="1" applyAlignment="1">
      <alignment horizontal="left"/>
    </xf>
    <xf numFmtId="167" fontId="0" fillId="21" borderId="4" xfId="0" applyNumberFormat="1" applyFont="1" applyFill="1" applyBorder="1" applyAlignment="1">
      <alignment horizontal="center"/>
    </xf>
    <xf numFmtId="0" fontId="0" fillId="31" borderId="2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167" fontId="0" fillId="33" borderId="18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67" fontId="0" fillId="21" borderId="18" xfId="0" applyNumberFormat="1" applyFont="1" applyFill="1" applyBorder="1" applyAlignment="1">
      <alignment horizontal="center"/>
    </xf>
    <xf numFmtId="0" fontId="0" fillId="31" borderId="1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67" fontId="0" fillId="21" borderId="19" xfId="0" applyNumberFormat="1" applyFont="1" applyFill="1" applyBorder="1" applyAlignment="1">
      <alignment horizontal="center"/>
    </xf>
    <xf numFmtId="0" fontId="0" fillId="21" borderId="19" xfId="0" applyFont="1" applyFill="1" applyBorder="1" applyAlignment="1">
      <alignment horizontal="center"/>
    </xf>
    <xf numFmtId="0" fontId="0" fillId="21" borderId="18" xfId="0" applyFont="1" applyFill="1" applyBorder="1" applyAlignment="1">
      <alignment horizontal="center"/>
    </xf>
    <xf numFmtId="167" fontId="0" fillId="33" borderId="19" xfId="0" applyNumberFormat="1" applyFont="1" applyFill="1" applyBorder="1" applyAlignment="1">
      <alignment horizontal="center"/>
    </xf>
    <xf numFmtId="167" fontId="0" fillId="22" borderId="18" xfId="0" quotePrefix="1" applyNumberFormat="1" applyFont="1" applyFill="1" applyBorder="1" applyAlignment="1">
      <alignment horizontal="center"/>
    </xf>
    <xf numFmtId="167" fontId="0" fillId="22" borderId="19" xfId="0" quotePrefix="1" applyNumberFormat="1" applyFont="1" applyFill="1" applyBorder="1" applyAlignment="1">
      <alignment horizontal="center"/>
    </xf>
    <xf numFmtId="0" fontId="0" fillId="29" borderId="19" xfId="0" applyFont="1" applyFill="1" applyBorder="1" applyAlignment="1">
      <alignment horizontal="center"/>
    </xf>
    <xf numFmtId="0" fontId="18" fillId="25" borderId="22" xfId="0" applyFont="1" applyFill="1" applyBorder="1" applyAlignment="1">
      <alignment horizontal="left"/>
    </xf>
    <xf numFmtId="0" fontId="5" fillId="28" borderId="22" xfId="0" applyFont="1" applyFill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hite/Documents/1-Jack%20School/TRACK%20AND%20FIELD/BFSA%20Track%20and%20Field%202018/PGH%20DIOCESAN%20MEET%20RESULTS/5-12-2018%20Final%20(PGH%20Diocese)%20DEVELOPEMNTAL%20Track%20&amp;%20Field%20Split%20Age%20%20Championship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s"/>
      <sheetName val="50 - All"/>
      <sheetName val="100- All"/>
      <sheetName val="200 - All"/>
      <sheetName val="400 - All"/>
      <sheetName val="800 - ALL"/>
      <sheetName val="Long Jump"/>
    </sheetNames>
    <sheetDataSet>
      <sheetData sheetId="0">
        <row r="1">
          <cell r="A1" t="str">
            <v>Number</v>
          </cell>
          <cell r="B1" t="str">
            <v>Runner Name</v>
          </cell>
          <cell r="C1" t="str">
            <v>Grade</v>
          </cell>
          <cell r="D1" t="str">
            <v>Team</v>
          </cell>
          <cell r="E1" t="str">
            <v>Sex</v>
          </cell>
          <cell r="F1" t="str">
            <v>Class</v>
          </cell>
          <cell r="G1" t="str">
            <v>Level</v>
          </cell>
        </row>
        <row r="2">
          <cell r="A2">
            <v>1</v>
          </cell>
          <cell r="B2" t="str">
            <v>Alexandra Wagner</v>
          </cell>
          <cell r="C2">
            <v>1</v>
          </cell>
          <cell r="D2" t="str">
            <v>BFS</v>
          </cell>
          <cell r="E2" t="str">
            <v>F</v>
          </cell>
          <cell r="F2" t="str">
            <v>Dev</v>
          </cell>
          <cell r="G2" t="str">
            <v>DEV GIRLS</v>
          </cell>
        </row>
        <row r="3">
          <cell r="A3">
            <v>2</v>
          </cell>
          <cell r="B3" t="str">
            <v>Annaliese Duchi</v>
          </cell>
          <cell r="C3">
            <v>1</v>
          </cell>
          <cell r="D3" t="str">
            <v>BFS</v>
          </cell>
          <cell r="E3" t="str">
            <v>F</v>
          </cell>
          <cell r="F3" t="str">
            <v>Dev</v>
          </cell>
          <cell r="G3" t="str">
            <v>DEV GIRLS</v>
          </cell>
        </row>
        <row r="4">
          <cell r="A4">
            <v>3</v>
          </cell>
          <cell r="B4" t="str">
            <v>Chloe Cole</v>
          </cell>
          <cell r="C4">
            <v>1</v>
          </cell>
          <cell r="D4" t="str">
            <v>BFS</v>
          </cell>
          <cell r="E4" t="str">
            <v>F</v>
          </cell>
          <cell r="F4" t="str">
            <v>Dev</v>
          </cell>
          <cell r="G4" t="str">
            <v>DEV GIRLS</v>
          </cell>
        </row>
        <row r="5">
          <cell r="A5">
            <v>4</v>
          </cell>
          <cell r="B5" t="str">
            <v>Olivia Romanow</v>
          </cell>
          <cell r="C5">
            <v>1</v>
          </cell>
          <cell r="D5" t="str">
            <v>BFS</v>
          </cell>
          <cell r="E5" t="str">
            <v>F</v>
          </cell>
          <cell r="F5" t="str">
            <v>Dev</v>
          </cell>
          <cell r="G5" t="str">
            <v>DEV GIRLS</v>
          </cell>
        </row>
        <row r="6">
          <cell r="A6">
            <v>5</v>
          </cell>
          <cell r="B6" t="str">
            <v>Riley Simmons</v>
          </cell>
          <cell r="C6">
            <v>1</v>
          </cell>
          <cell r="D6" t="str">
            <v>BFS</v>
          </cell>
          <cell r="E6" t="str">
            <v>F</v>
          </cell>
          <cell r="F6" t="str">
            <v>Dev</v>
          </cell>
          <cell r="G6" t="str">
            <v>DEV GIRLS</v>
          </cell>
        </row>
        <row r="7">
          <cell r="A7">
            <v>6</v>
          </cell>
          <cell r="B7" t="str">
            <v>Sarah Mlecko</v>
          </cell>
          <cell r="C7">
            <v>1</v>
          </cell>
          <cell r="D7" t="str">
            <v>BFS</v>
          </cell>
          <cell r="E7" t="str">
            <v>F</v>
          </cell>
          <cell r="F7" t="str">
            <v>Dev</v>
          </cell>
          <cell r="G7" t="str">
            <v>DEV GIRLS</v>
          </cell>
        </row>
        <row r="8">
          <cell r="A8">
            <v>7</v>
          </cell>
          <cell r="B8" t="str">
            <v>Anne Puhalla</v>
          </cell>
          <cell r="C8">
            <v>2</v>
          </cell>
          <cell r="D8" t="str">
            <v>BFS</v>
          </cell>
          <cell r="E8" t="str">
            <v>F</v>
          </cell>
          <cell r="F8" t="str">
            <v>Dev</v>
          </cell>
          <cell r="G8" t="str">
            <v>DEV GIRLS</v>
          </cell>
        </row>
        <row r="9">
          <cell r="A9">
            <v>8</v>
          </cell>
          <cell r="B9" t="str">
            <v>Caroline Sell</v>
          </cell>
          <cell r="C9">
            <v>2</v>
          </cell>
          <cell r="D9" t="str">
            <v>BFS</v>
          </cell>
          <cell r="E9" t="str">
            <v>F</v>
          </cell>
          <cell r="F9" t="str">
            <v>Dev</v>
          </cell>
          <cell r="G9" t="str">
            <v>DEV GIRLS</v>
          </cell>
        </row>
        <row r="10">
          <cell r="A10">
            <v>9</v>
          </cell>
          <cell r="B10" t="str">
            <v>Gina Talarico</v>
          </cell>
          <cell r="C10">
            <v>2</v>
          </cell>
          <cell r="D10" t="str">
            <v>BFS</v>
          </cell>
          <cell r="E10" t="str">
            <v>F</v>
          </cell>
          <cell r="F10" t="str">
            <v>Dev</v>
          </cell>
          <cell r="G10" t="str">
            <v>DEV GIRLS</v>
          </cell>
        </row>
        <row r="11">
          <cell r="A11">
            <v>10</v>
          </cell>
          <cell r="B11" t="str">
            <v>Lily Narvett</v>
          </cell>
          <cell r="C11">
            <v>2</v>
          </cell>
          <cell r="D11" t="str">
            <v>BFS</v>
          </cell>
          <cell r="E11" t="str">
            <v>F</v>
          </cell>
          <cell r="F11" t="str">
            <v>Dev</v>
          </cell>
          <cell r="G11" t="str">
            <v>DEV GIRLS</v>
          </cell>
        </row>
        <row r="12">
          <cell r="A12">
            <v>11</v>
          </cell>
          <cell r="B12" t="str">
            <v>Madeline Sell</v>
          </cell>
          <cell r="C12">
            <v>2</v>
          </cell>
          <cell r="D12" t="str">
            <v>BFS</v>
          </cell>
          <cell r="E12" t="str">
            <v>F</v>
          </cell>
          <cell r="F12" t="str">
            <v>Dev</v>
          </cell>
          <cell r="G12" t="str">
            <v>DEV GIRLS</v>
          </cell>
        </row>
        <row r="13">
          <cell r="A13">
            <v>12</v>
          </cell>
          <cell r="B13" t="str">
            <v>Amelia Aiello</v>
          </cell>
          <cell r="C13">
            <v>3</v>
          </cell>
          <cell r="D13" t="str">
            <v>BFS</v>
          </cell>
          <cell r="E13" t="str">
            <v>F</v>
          </cell>
          <cell r="F13" t="str">
            <v>Dev</v>
          </cell>
          <cell r="G13" t="str">
            <v>DEV GIRLS</v>
          </cell>
        </row>
        <row r="14">
          <cell r="A14">
            <v>13</v>
          </cell>
          <cell r="B14" t="str">
            <v>Anna Lapinsky</v>
          </cell>
          <cell r="C14">
            <v>3</v>
          </cell>
          <cell r="D14" t="str">
            <v>BFS</v>
          </cell>
          <cell r="E14" t="str">
            <v>F</v>
          </cell>
          <cell r="F14" t="str">
            <v>Dev</v>
          </cell>
          <cell r="G14" t="str">
            <v>DEV GIRLS</v>
          </cell>
        </row>
        <row r="15">
          <cell r="A15">
            <v>14</v>
          </cell>
          <cell r="B15" t="str">
            <v>Anna Lazzara</v>
          </cell>
          <cell r="C15">
            <v>3</v>
          </cell>
          <cell r="D15" t="str">
            <v>BFS</v>
          </cell>
          <cell r="E15" t="str">
            <v>F</v>
          </cell>
          <cell r="F15" t="str">
            <v>Dev</v>
          </cell>
          <cell r="G15" t="str">
            <v>DEV GIRLS</v>
          </cell>
        </row>
        <row r="16">
          <cell r="A16">
            <v>15</v>
          </cell>
          <cell r="B16" t="str">
            <v>Audra Lazzara</v>
          </cell>
          <cell r="C16">
            <v>3</v>
          </cell>
          <cell r="D16" t="str">
            <v>BFS</v>
          </cell>
          <cell r="E16" t="str">
            <v>F</v>
          </cell>
          <cell r="F16" t="str">
            <v>Dev</v>
          </cell>
          <cell r="G16" t="str">
            <v>DEV GIRLS</v>
          </cell>
        </row>
        <row r="17">
          <cell r="A17">
            <v>16</v>
          </cell>
          <cell r="B17" t="str">
            <v>Emma Dunlap</v>
          </cell>
          <cell r="C17">
            <v>3</v>
          </cell>
          <cell r="D17" t="str">
            <v>BFS</v>
          </cell>
          <cell r="E17" t="str">
            <v>F</v>
          </cell>
          <cell r="F17" t="str">
            <v>Dev</v>
          </cell>
          <cell r="G17" t="str">
            <v>DEV GIRLS</v>
          </cell>
        </row>
        <row r="18">
          <cell r="A18">
            <v>17</v>
          </cell>
          <cell r="B18" t="str">
            <v>Grace Chrobak</v>
          </cell>
          <cell r="C18">
            <v>3</v>
          </cell>
          <cell r="D18" t="str">
            <v>BFS</v>
          </cell>
          <cell r="E18" t="str">
            <v>F</v>
          </cell>
          <cell r="F18" t="str">
            <v>Dev</v>
          </cell>
          <cell r="G18" t="str">
            <v>DEV GIRLS</v>
          </cell>
        </row>
        <row r="19">
          <cell r="A19">
            <v>18</v>
          </cell>
          <cell r="B19" t="str">
            <v>Sheridan Cunningham</v>
          </cell>
          <cell r="C19">
            <v>3</v>
          </cell>
          <cell r="D19" t="str">
            <v>BFS</v>
          </cell>
          <cell r="E19" t="str">
            <v>F</v>
          </cell>
          <cell r="F19" t="str">
            <v>Dev</v>
          </cell>
          <cell r="G19" t="str">
            <v>DEV GIRLS</v>
          </cell>
        </row>
        <row r="20">
          <cell r="A20">
            <v>19</v>
          </cell>
          <cell r="B20" t="str">
            <v>Stella Kunz</v>
          </cell>
          <cell r="C20">
            <v>3</v>
          </cell>
          <cell r="D20" t="str">
            <v>BFS</v>
          </cell>
          <cell r="E20" t="str">
            <v>F</v>
          </cell>
          <cell r="F20" t="str">
            <v>Dev</v>
          </cell>
          <cell r="G20" t="str">
            <v>DEV GIRLS</v>
          </cell>
        </row>
        <row r="21">
          <cell r="A21">
            <v>20</v>
          </cell>
          <cell r="B21" t="str">
            <v>Alanna McEnaney</v>
          </cell>
          <cell r="C21">
            <v>4</v>
          </cell>
          <cell r="D21" t="str">
            <v>BFS</v>
          </cell>
          <cell r="E21" t="str">
            <v>F</v>
          </cell>
          <cell r="F21" t="str">
            <v>Dev</v>
          </cell>
          <cell r="G21" t="str">
            <v>DEV GIRLS</v>
          </cell>
        </row>
        <row r="22">
          <cell r="A22">
            <v>21</v>
          </cell>
          <cell r="B22" t="str">
            <v>Calli Rajasenan</v>
          </cell>
          <cell r="C22">
            <v>4</v>
          </cell>
          <cell r="D22" t="str">
            <v>BFS</v>
          </cell>
          <cell r="E22" t="str">
            <v>F</v>
          </cell>
          <cell r="F22" t="str">
            <v>Dev</v>
          </cell>
          <cell r="G22" t="str">
            <v>DEV GIRLS</v>
          </cell>
        </row>
        <row r="23">
          <cell r="A23">
            <v>22</v>
          </cell>
          <cell r="B23" t="str">
            <v>Luca Pacienza</v>
          </cell>
          <cell r="C23">
            <v>1</v>
          </cell>
          <cell r="D23" t="str">
            <v>BFS</v>
          </cell>
          <cell r="E23" t="str">
            <v>M</v>
          </cell>
          <cell r="F23" t="str">
            <v>Dev</v>
          </cell>
          <cell r="G23" t="str">
            <v>DEV BOYS</v>
          </cell>
        </row>
        <row r="24">
          <cell r="A24">
            <v>23</v>
          </cell>
          <cell r="B24" t="str">
            <v>Matteo Pacienza</v>
          </cell>
          <cell r="C24">
            <v>1</v>
          </cell>
          <cell r="D24" t="str">
            <v>BFS</v>
          </cell>
          <cell r="E24" t="str">
            <v>M</v>
          </cell>
          <cell r="F24" t="str">
            <v>Dev</v>
          </cell>
          <cell r="G24" t="str">
            <v>DEV BOYS</v>
          </cell>
        </row>
        <row r="25">
          <cell r="A25">
            <v>24</v>
          </cell>
          <cell r="B25" t="str">
            <v>Quinten Hufnagel</v>
          </cell>
          <cell r="C25">
            <v>1</v>
          </cell>
          <cell r="D25" t="str">
            <v>BFS</v>
          </cell>
          <cell r="E25" t="str">
            <v>M</v>
          </cell>
          <cell r="F25" t="str">
            <v>Dev</v>
          </cell>
          <cell r="G25" t="str">
            <v>DEV BOYS</v>
          </cell>
        </row>
        <row r="26">
          <cell r="A26">
            <v>25</v>
          </cell>
          <cell r="B26" t="str">
            <v>Ty Ryan</v>
          </cell>
          <cell r="C26">
            <v>1</v>
          </cell>
          <cell r="D26" t="str">
            <v>BFS</v>
          </cell>
          <cell r="E26" t="str">
            <v>M</v>
          </cell>
          <cell r="F26" t="str">
            <v>Dev</v>
          </cell>
          <cell r="G26" t="str">
            <v>DEV BOYS</v>
          </cell>
        </row>
        <row r="27">
          <cell r="A27">
            <v>26</v>
          </cell>
          <cell r="B27" t="str">
            <v>Tyler McEnaney</v>
          </cell>
          <cell r="C27">
            <v>1</v>
          </cell>
          <cell r="D27" t="str">
            <v>BFS</v>
          </cell>
          <cell r="E27" t="str">
            <v>M</v>
          </cell>
          <cell r="F27" t="str">
            <v>Dev</v>
          </cell>
          <cell r="G27" t="str">
            <v>DEV BOYS</v>
          </cell>
        </row>
        <row r="28">
          <cell r="A28">
            <v>27</v>
          </cell>
          <cell r="B28" t="str">
            <v>J.J. McCabe</v>
          </cell>
          <cell r="C28">
            <v>2</v>
          </cell>
          <cell r="D28" t="str">
            <v>BFS</v>
          </cell>
          <cell r="E28" t="str">
            <v>M</v>
          </cell>
          <cell r="F28" t="str">
            <v>Dev</v>
          </cell>
          <cell r="G28" t="str">
            <v>DEV BOYS</v>
          </cell>
        </row>
        <row r="29">
          <cell r="A29">
            <v>28</v>
          </cell>
          <cell r="B29" t="str">
            <v>Jack Davison</v>
          </cell>
          <cell r="C29">
            <v>2</v>
          </cell>
          <cell r="D29" t="str">
            <v>BFS</v>
          </cell>
          <cell r="E29" t="str">
            <v>M</v>
          </cell>
          <cell r="F29" t="str">
            <v>Dev</v>
          </cell>
          <cell r="G29" t="str">
            <v>DEV BOYS</v>
          </cell>
        </row>
        <row r="30">
          <cell r="A30">
            <v>29</v>
          </cell>
          <cell r="B30" t="str">
            <v>Max Radzvin</v>
          </cell>
          <cell r="C30">
            <v>2</v>
          </cell>
          <cell r="D30" t="str">
            <v>BFS</v>
          </cell>
          <cell r="E30" t="str">
            <v>M</v>
          </cell>
          <cell r="F30" t="str">
            <v>Dev</v>
          </cell>
          <cell r="G30" t="str">
            <v>DEV BOYS</v>
          </cell>
        </row>
        <row r="31">
          <cell r="A31">
            <v>30</v>
          </cell>
          <cell r="B31" t="str">
            <v>Owen McEnaney</v>
          </cell>
          <cell r="C31">
            <v>2</v>
          </cell>
          <cell r="D31" t="str">
            <v>BFS</v>
          </cell>
          <cell r="E31" t="str">
            <v>M</v>
          </cell>
          <cell r="F31" t="str">
            <v>Dev</v>
          </cell>
          <cell r="G31" t="str">
            <v>DEV BOYS</v>
          </cell>
        </row>
        <row r="32">
          <cell r="A32">
            <v>31</v>
          </cell>
          <cell r="B32" t="str">
            <v>Rylan Greene</v>
          </cell>
          <cell r="C32">
            <v>2</v>
          </cell>
          <cell r="D32" t="str">
            <v>BFS</v>
          </cell>
          <cell r="E32" t="str">
            <v>M</v>
          </cell>
          <cell r="F32" t="str">
            <v>Dev</v>
          </cell>
          <cell r="G32" t="str">
            <v>DEV BOYS</v>
          </cell>
        </row>
        <row r="33">
          <cell r="A33">
            <v>32</v>
          </cell>
          <cell r="B33" t="str">
            <v>Brandon Szuch</v>
          </cell>
          <cell r="C33">
            <v>3</v>
          </cell>
          <cell r="D33" t="str">
            <v>BFS</v>
          </cell>
          <cell r="E33" t="str">
            <v>M</v>
          </cell>
          <cell r="F33" t="str">
            <v>Dev</v>
          </cell>
          <cell r="G33" t="str">
            <v>DEV BOYS</v>
          </cell>
        </row>
        <row r="34">
          <cell r="A34">
            <v>33</v>
          </cell>
          <cell r="B34" t="str">
            <v>Cristian Udrea</v>
          </cell>
          <cell r="C34">
            <v>3</v>
          </cell>
          <cell r="D34" t="str">
            <v>BFS</v>
          </cell>
          <cell r="E34" t="str">
            <v>M</v>
          </cell>
          <cell r="F34" t="str">
            <v>Dev</v>
          </cell>
          <cell r="G34" t="str">
            <v>DEV BOYS</v>
          </cell>
        </row>
        <row r="35">
          <cell r="A35">
            <v>34</v>
          </cell>
          <cell r="B35" t="str">
            <v>Erik Lindenfelser</v>
          </cell>
          <cell r="C35">
            <v>3</v>
          </cell>
          <cell r="D35" t="str">
            <v>BFS</v>
          </cell>
          <cell r="E35" t="str">
            <v>M</v>
          </cell>
          <cell r="F35" t="str">
            <v>Dev</v>
          </cell>
          <cell r="G35" t="str">
            <v>DEV BOYS</v>
          </cell>
        </row>
        <row r="36">
          <cell r="A36">
            <v>35</v>
          </cell>
          <cell r="B36" t="str">
            <v>Joshua White</v>
          </cell>
          <cell r="C36">
            <v>3</v>
          </cell>
          <cell r="D36" t="str">
            <v>BFS</v>
          </cell>
          <cell r="E36" t="str">
            <v>M</v>
          </cell>
          <cell r="F36" t="str">
            <v>Dev</v>
          </cell>
          <cell r="G36" t="str">
            <v>DEV BOYS</v>
          </cell>
        </row>
        <row r="37">
          <cell r="A37">
            <v>36</v>
          </cell>
          <cell r="B37" t="str">
            <v>Lukas Duchi</v>
          </cell>
          <cell r="C37">
            <v>3</v>
          </cell>
          <cell r="D37" t="str">
            <v>BFS</v>
          </cell>
          <cell r="E37" t="str">
            <v>M</v>
          </cell>
          <cell r="F37" t="str">
            <v>Dev</v>
          </cell>
          <cell r="G37" t="str">
            <v>DEV BOYS</v>
          </cell>
        </row>
        <row r="38">
          <cell r="A38">
            <v>37</v>
          </cell>
          <cell r="B38" t="str">
            <v>Richie Haring</v>
          </cell>
          <cell r="C38">
            <v>3</v>
          </cell>
          <cell r="D38" t="str">
            <v>BFS</v>
          </cell>
          <cell r="E38" t="str">
            <v>M</v>
          </cell>
          <cell r="F38" t="str">
            <v>Dev</v>
          </cell>
          <cell r="G38" t="str">
            <v>DEV BOYS</v>
          </cell>
        </row>
        <row r="39">
          <cell r="A39">
            <v>38</v>
          </cell>
          <cell r="B39" t="str">
            <v>Victor Wagner</v>
          </cell>
          <cell r="C39">
            <v>3</v>
          </cell>
          <cell r="D39" t="str">
            <v>BFS</v>
          </cell>
          <cell r="E39" t="str">
            <v>M</v>
          </cell>
          <cell r="F39" t="str">
            <v>Dev</v>
          </cell>
          <cell r="G39" t="str">
            <v>DEV BOYS</v>
          </cell>
        </row>
        <row r="40">
          <cell r="A40">
            <v>39</v>
          </cell>
          <cell r="B40" t="str">
            <v>Christopher Ramaley</v>
          </cell>
          <cell r="C40">
            <v>4</v>
          </cell>
          <cell r="D40" t="str">
            <v>BFS</v>
          </cell>
          <cell r="E40" t="str">
            <v>M</v>
          </cell>
          <cell r="F40" t="str">
            <v>Dev</v>
          </cell>
          <cell r="G40" t="str">
            <v>DEV BOYS</v>
          </cell>
        </row>
        <row r="41">
          <cell r="A41">
            <v>40</v>
          </cell>
          <cell r="B41" t="str">
            <v>CJ Proch</v>
          </cell>
          <cell r="C41">
            <v>4</v>
          </cell>
          <cell r="D41" t="str">
            <v>BFS</v>
          </cell>
          <cell r="E41" t="str">
            <v>M</v>
          </cell>
          <cell r="F41" t="str">
            <v>Dev</v>
          </cell>
          <cell r="G41" t="str">
            <v>DEV BOYS</v>
          </cell>
        </row>
        <row r="42">
          <cell r="A42">
            <v>41</v>
          </cell>
          <cell r="B42" t="str">
            <v>Hunter Drugatz</v>
          </cell>
          <cell r="C42">
            <v>4</v>
          </cell>
          <cell r="D42" t="str">
            <v>BFS</v>
          </cell>
          <cell r="E42" t="str">
            <v>M</v>
          </cell>
          <cell r="F42" t="str">
            <v>Dev</v>
          </cell>
          <cell r="G42" t="str">
            <v>DEV BOYS</v>
          </cell>
        </row>
        <row r="43">
          <cell r="A43">
            <v>42</v>
          </cell>
          <cell r="B43" t="str">
            <v>James McElroy</v>
          </cell>
          <cell r="C43">
            <v>4</v>
          </cell>
          <cell r="D43" t="str">
            <v>BFS</v>
          </cell>
          <cell r="E43" t="str">
            <v>M</v>
          </cell>
          <cell r="F43" t="str">
            <v>Dev</v>
          </cell>
          <cell r="G43" t="str">
            <v>DEV BOYS</v>
          </cell>
        </row>
        <row r="44">
          <cell r="A44">
            <v>43</v>
          </cell>
          <cell r="B44" t="str">
            <v>Joshua Carr</v>
          </cell>
          <cell r="C44">
            <v>4</v>
          </cell>
          <cell r="D44" t="str">
            <v>BFS</v>
          </cell>
          <cell r="E44" t="str">
            <v>M</v>
          </cell>
          <cell r="F44" t="str">
            <v>Dev</v>
          </cell>
          <cell r="G44" t="str">
            <v>DEV BOYS</v>
          </cell>
        </row>
        <row r="45">
          <cell r="A45">
            <v>44</v>
          </cell>
          <cell r="B45" t="str">
            <v>Justin Peoples</v>
          </cell>
          <cell r="C45">
            <v>4</v>
          </cell>
          <cell r="D45" t="str">
            <v>BFS</v>
          </cell>
          <cell r="E45" t="str">
            <v>M</v>
          </cell>
          <cell r="F45" t="str">
            <v>Dev</v>
          </cell>
          <cell r="G45" t="str">
            <v>DEV BOYS</v>
          </cell>
        </row>
        <row r="46">
          <cell r="A46">
            <v>45</v>
          </cell>
          <cell r="B46" t="str">
            <v>Kelden Hufnagel</v>
          </cell>
          <cell r="C46">
            <v>4</v>
          </cell>
          <cell r="D46" t="str">
            <v>BFS</v>
          </cell>
          <cell r="E46" t="str">
            <v>M</v>
          </cell>
          <cell r="F46" t="str">
            <v>Dev</v>
          </cell>
          <cell r="G46" t="str">
            <v>DEV BOYS</v>
          </cell>
        </row>
        <row r="47">
          <cell r="A47">
            <v>46</v>
          </cell>
          <cell r="B47" t="str">
            <v>Will Gronsky</v>
          </cell>
          <cell r="C47">
            <v>4</v>
          </cell>
          <cell r="D47" t="str">
            <v>BFS</v>
          </cell>
          <cell r="E47" t="str">
            <v>M</v>
          </cell>
          <cell r="F47" t="str">
            <v>Dev</v>
          </cell>
          <cell r="G47" t="str">
            <v>DEV BOYS</v>
          </cell>
        </row>
        <row r="48">
          <cell r="A48">
            <v>47</v>
          </cell>
          <cell r="B48" t="str">
            <v>Alexandra Aiello</v>
          </cell>
          <cell r="C48">
            <v>5</v>
          </cell>
          <cell r="D48" t="str">
            <v>BFS</v>
          </cell>
          <cell r="E48" t="str">
            <v>F</v>
          </cell>
          <cell r="F48" t="str">
            <v>JV</v>
          </cell>
          <cell r="G48" t="str">
            <v>JV GIRLS</v>
          </cell>
        </row>
        <row r="49">
          <cell r="A49">
            <v>48</v>
          </cell>
          <cell r="B49" t="str">
            <v>Bianca Udrea</v>
          </cell>
          <cell r="C49">
            <v>5</v>
          </cell>
          <cell r="D49" t="str">
            <v>BFS</v>
          </cell>
          <cell r="E49" t="str">
            <v>F</v>
          </cell>
          <cell r="F49" t="str">
            <v>JV</v>
          </cell>
          <cell r="G49" t="str">
            <v>JV GIRLS</v>
          </cell>
        </row>
        <row r="50">
          <cell r="A50">
            <v>49</v>
          </cell>
          <cell r="B50" t="str">
            <v>Emily McLaughlin</v>
          </cell>
          <cell r="C50">
            <v>5</v>
          </cell>
          <cell r="D50" t="str">
            <v>BFS</v>
          </cell>
          <cell r="E50" t="str">
            <v>F</v>
          </cell>
          <cell r="F50" t="str">
            <v>JV</v>
          </cell>
          <cell r="G50" t="str">
            <v>JV GIRLS</v>
          </cell>
        </row>
        <row r="51">
          <cell r="A51">
            <v>50</v>
          </cell>
          <cell r="B51" t="str">
            <v>Eva Hughes</v>
          </cell>
          <cell r="C51">
            <v>5</v>
          </cell>
          <cell r="D51" t="str">
            <v>BFS</v>
          </cell>
          <cell r="E51" t="str">
            <v>F</v>
          </cell>
          <cell r="F51" t="str">
            <v>JV</v>
          </cell>
          <cell r="G51" t="str">
            <v>JV GIRLS</v>
          </cell>
        </row>
        <row r="52">
          <cell r="A52">
            <v>51</v>
          </cell>
          <cell r="B52" t="str">
            <v>Lucy Puhalla</v>
          </cell>
          <cell r="C52">
            <v>5</v>
          </cell>
          <cell r="D52" t="str">
            <v>BFS</v>
          </cell>
          <cell r="E52" t="str">
            <v>F</v>
          </cell>
          <cell r="F52" t="str">
            <v>JV</v>
          </cell>
          <cell r="G52" t="str">
            <v>JV GIRLS</v>
          </cell>
        </row>
        <row r="53">
          <cell r="A53">
            <v>52</v>
          </cell>
          <cell r="B53" t="str">
            <v>Maria Pasquinelli</v>
          </cell>
          <cell r="C53">
            <v>5</v>
          </cell>
          <cell r="D53" t="str">
            <v>BFS</v>
          </cell>
          <cell r="E53" t="str">
            <v>F</v>
          </cell>
          <cell r="F53" t="str">
            <v>JV</v>
          </cell>
          <cell r="G53" t="str">
            <v>JV GIRLS</v>
          </cell>
        </row>
        <row r="54">
          <cell r="A54">
            <v>53</v>
          </cell>
          <cell r="B54" t="str">
            <v>Mary Maloney</v>
          </cell>
          <cell r="C54">
            <v>5</v>
          </cell>
          <cell r="D54" t="str">
            <v>BFS</v>
          </cell>
          <cell r="E54" t="str">
            <v>F</v>
          </cell>
          <cell r="F54" t="str">
            <v>JV</v>
          </cell>
          <cell r="G54" t="str">
            <v>JV GIRLS</v>
          </cell>
        </row>
        <row r="55">
          <cell r="A55">
            <v>54</v>
          </cell>
          <cell r="B55" t="str">
            <v>Megan McLaughlin</v>
          </cell>
          <cell r="C55">
            <v>5</v>
          </cell>
          <cell r="D55" t="str">
            <v>BFS</v>
          </cell>
          <cell r="E55" t="str">
            <v>F</v>
          </cell>
          <cell r="F55" t="str">
            <v>JV</v>
          </cell>
          <cell r="G55" t="str">
            <v>JV GIRLS</v>
          </cell>
        </row>
        <row r="56">
          <cell r="A56">
            <v>55</v>
          </cell>
          <cell r="B56" t="str">
            <v>Rebecca Feczko</v>
          </cell>
          <cell r="C56">
            <v>5</v>
          </cell>
          <cell r="D56" t="str">
            <v>BFS</v>
          </cell>
          <cell r="E56" t="str">
            <v>F</v>
          </cell>
          <cell r="F56" t="str">
            <v>JV</v>
          </cell>
          <cell r="G56" t="str">
            <v>JV GIRLS</v>
          </cell>
        </row>
        <row r="57">
          <cell r="A57">
            <v>56</v>
          </cell>
          <cell r="B57" t="str">
            <v>Tessa Duchi</v>
          </cell>
          <cell r="C57">
            <v>5</v>
          </cell>
          <cell r="D57" t="str">
            <v>BFS</v>
          </cell>
          <cell r="E57" t="str">
            <v>F</v>
          </cell>
          <cell r="F57" t="str">
            <v>JV</v>
          </cell>
          <cell r="G57" t="str">
            <v>JV GIRLS</v>
          </cell>
        </row>
        <row r="58">
          <cell r="A58">
            <v>57</v>
          </cell>
          <cell r="B58" t="str">
            <v>Vanessa Miller</v>
          </cell>
          <cell r="C58">
            <v>5</v>
          </cell>
          <cell r="D58" t="str">
            <v>BFS</v>
          </cell>
          <cell r="E58" t="str">
            <v>F</v>
          </cell>
          <cell r="F58" t="str">
            <v>JV</v>
          </cell>
          <cell r="G58" t="str">
            <v>JV GIRLS</v>
          </cell>
        </row>
        <row r="59">
          <cell r="A59">
            <v>58</v>
          </cell>
          <cell r="B59" t="str">
            <v>Aniela Balog</v>
          </cell>
          <cell r="C59">
            <v>6</v>
          </cell>
          <cell r="D59" t="str">
            <v>BFS</v>
          </cell>
          <cell r="E59" t="str">
            <v>F</v>
          </cell>
          <cell r="F59" t="str">
            <v>JV</v>
          </cell>
          <cell r="G59" t="str">
            <v>JV GIRLS</v>
          </cell>
        </row>
        <row r="60">
          <cell r="A60">
            <v>59</v>
          </cell>
          <cell r="B60" t="str">
            <v>Brooke Nihoff</v>
          </cell>
          <cell r="C60">
            <v>6</v>
          </cell>
          <cell r="D60" t="str">
            <v>BFS</v>
          </cell>
          <cell r="E60" t="str">
            <v>F</v>
          </cell>
          <cell r="F60" t="str">
            <v>JV</v>
          </cell>
          <cell r="G60" t="str">
            <v>JV GIRLS</v>
          </cell>
        </row>
        <row r="61">
          <cell r="A61">
            <v>60</v>
          </cell>
          <cell r="B61" t="str">
            <v>Emma McCosby</v>
          </cell>
          <cell r="C61">
            <v>6</v>
          </cell>
          <cell r="D61" t="str">
            <v>BFS</v>
          </cell>
          <cell r="E61" t="str">
            <v>F</v>
          </cell>
          <cell r="F61" t="str">
            <v>JV</v>
          </cell>
          <cell r="G61" t="str">
            <v>JV GIRLS</v>
          </cell>
        </row>
        <row r="62">
          <cell r="A62">
            <v>61</v>
          </cell>
          <cell r="B62" t="str">
            <v>Grace Lazzara</v>
          </cell>
          <cell r="C62">
            <v>6</v>
          </cell>
          <cell r="D62" t="str">
            <v>BFS</v>
          </cell>
          <cell r="E62" t="str">
            <v>F</v>
          </cell>
          <cell r="F62" t="str">
            <v>JV</v>
          </cell>
          <cell r="G62" t="str">
            <v>JV GIRLS</v>
          </cell>
        </row>
        <row r="63">
          <cell r="A63">
            <v>62</v>
          </cell>
          <cell r="B63" t="str">
            <v>lauren mihm</v>
          </cell>
          <cell r="C63">
            <v>6</v>
          </cell>
          <cell r="D63" t="str">
            <v>BFS</v>
          </cell>
          <cell r="E63" t="str">
            <v>F</v>
          </cell>
          <cell r="F63" t="str">
            <v>JV</v>
          </cell>
          <cell r="G63" t="str">
            <v>JV GIRLS</v>
          </cell>
        </row>
        <row r="64">
          <cell r="A64">
            <v>63</v>
          </cell>
          <cell r="B64" t="str">
            <v>Mary Narvett</v>
          </cell>
          <cell r="C64">
            <v>6</v>
          </cell>
          <cell r="D64" t="str">
            <v>BFS</v>
          </cell>
          <cell r="E64" t="str">
            <v>F</v>
          </cell>
          <cell r="F64" t="str">
            <v>JV</v>
          </cell>
          <cell r="G64" t="str">
            <v>JV GIRLS</v>
          </cell>
        </row>
        <row r="65">
          <cell r="A65">
            <v>64</v>
          </cell>
          <cell r="B65" t="str">
            <v>Sarah Haskins</v>
          </cell>
          <cell r="C65">
            <v>6</v>
          </cell>
          <cell r="D65" t="str">
            <v>BFS</v>
          </cell>
          <cell r="E65" t="str">
            <v>F</v>
          </cell>
          <cell r="F65" t="str">
            <v>JV</v>
          </cell>
          <cell r="G65" t="str">
            <v>JV GIRLS</v>
          </cell>
        </row>
        <row r="66">
          <cell r="A66">
            <v>65</v>
          </cell>
          <cell r="B66" t="str">
            <v>Dominic SIrianni</v>
          </cell>
          <cell r="C66">
            <v>5</v>
          </cell>
          <cell r="D66" t="str">
            <v>BFS</v>
          </cell>
          <cell r="E66" t="str">
            <v>M</v>
          </cell>
          <cell r="F66" t="str">
            <v>JV</v>
          </cell>
          <cell r="G66" t="str">
            <v>JV BOYS</v>
          </cell>
        </row>
        <row r="67">
          <cell r="A67">
            <v>66</v>
          </cell>
          <cell r="B67" t="str">
            <v>Giacomo Lepore</v>
          </cell>
          <cell r="C67">
            <v>5</v>
          </cell>
          <cell r="D67" t="str">
            <v>BFS</v>
          </cell>
          <cell r="E67" t="str">
            <v>M</v>
          </cell>
          <cell r="F67" t="str">
            <v>JV</v>
          </cell>
          <cell r="G67" t="str">
            <v>JV BOYS</v>
          </cell>
        </row>
        <row r="68">
          <cell r="A68">
            <v>67</v>
          </cell>
          <cell r="B68" t="str">
            <v>Grant Argiro</v>
          </cell>
          <cell r="C68">
            <v>5</v>
          </cell>
          <cell r="D68" t="str">
            <v>BFS</v>
          </cell>
          <cell r="E68" t="str">
            <v>M</v>
          </cell>
          <cell r="F68" t="str">
            <v>JV</v>
          </cell>
          <cell r="G68" t="str">
            <v>JV BOYS</v>
          </cell>
        </row>
        <row r="69">
          <cell r="A69">
            <v>68</v>
          </cell>
          <cell r="B69" t="str">
            <v>Jack White</v>
          </cell>
          <cell r="C69">
            <v>5</v>
          </cell>
          <cell r="D69" t="str">
            <v>BFS</v>
          </cell>
          <cell r="E69" t="str">
            <v>M</v>
          </cell>
          <cell r="F69" t="str">
            <v>JV</v>
          </cell>
          <cell r="G69" t="str">
            <v>JV BOYS</v>
          </cell>
        </row>
        <row r="70">
          <cell r="A70">
            <v>69</v>
          </cell>
          <cell r="B70" t="str">
            <v>Thomas Ebbert</v>
          </cell>
          <cell r="C70">
            <v>5</v>
          </cell>
          <cell r="D70" t="str">
            <v>BFS</v>
          </cell>
          <cell r="E70" t="str">
            <v>M</v>
          </cell>
          <cell r="F70" t="str">
            <v>JV</v>
          </cell>
          <cell r="G70" t="str">
            <v>JV BOYS</v>
          </cell>
        </row>
        <row r="71">
          <cell r="A71">
            <v>70</v>
          </cell>
          <cell r="B71" t="str">
            <v>Zachary Moats</v>
          </cell>
          <cell r="C71">
            <v>5</v>
          </cell>
          <cell r="D71" t="str">
            <v>BFS</v>
          </cell>
          <cell r="E71" t="str">
            <v>M</v>
          </cell>
          <cell r="F71" t="str">
            <v>JV</v>
          </cell>
          <cell r="G71" t="str">
            <v>JV BOYS</v>
          </cell>
        </row>
        <row r="72">
          <cell r="A72">
            <v>71</v>
          </cell>
          <cell r="B72" t="str">
            <v>Alexander Brown</v>
          </cell>
          <cell r="C72">
            <v>6</v>
          </cell>
          <cell r="D72" t="str">
            <v>BFS</v>
          </cell>
          <cell r="E72" t="str">
            <v>M</v>
          </cell>
          <cell r="F72" t="str">
            <v>JV</v>
          </cell>
          <cell r="G72" t="str">
            <v>JV BOYS</v>
          </cell>
        </row>
        <row r="73">
          <cell r="A73">
            <v>72</v>
          </cell>
          <cell r="B73" t="str">
            <v>Braden wentling</v>
          </cell>
          <cell r="C73">
            <v>6</v>
          </cell>
          <cell r="D73" t="str">
            <v>BFS</v>
          </cell>
          <cell r="E73" t="str">
            <v>M</v>
          </cell>
          <cell r="F73" t="str">
            <v>JV</v>
          </cell>
          <cell r="G73" t="str">
            <v>JV BOYS</v>
          </cell>
        </row>
        <row r="74">
          <cell r="A74">
            <v>73</v>
          </cell>
          <cell r="B74" t="str">
            <v>Brendan Donnelly</v>
          </cell>
          <cell r="C74">
            <v>6</v>
          </cell>
          <cell r="D74" t="str">
            <v>BFS</v>
          </cell>
          <cell r="E74" t="str">
            <v>M</v>
          </cell>
          <cell r="F74" t="str">
            <v>JV</v>
          </cell>
          <cell r="G74" t="str">
            <v>JV BOYS</v>
          </cell>
        </row>
        <row r="75">
          <cell r="A75">
            <v>74</v>
          </cell>
          <cell r="B75" t="str">
            <v>Connor Peoples</v>
          </cell>
          <cell r="C75">
            <v>6</v>
          </cell>
          <cell r="D75" t="str">
            <v>BFS</v>
          </cell>
          <cell r="E75" t="str">
            <v>M</v>
          </cell>
          <cell r="F75" t="str">
            <v>JV</v>
          </cell>
          <cell r="G75" t="str">
            <v>JV BOYS</v>
          </cell>
        </row>
        <row r="76">
          <cell r="A76">
            <v>75</v>
          </cell>
          <cell r="B76" t="str">
            <v>Logan Mlecko</v>
          </cell>
          <cell r="C76">
            <v>6</v>
          </cell>
          <cell r="D76" t="str">
            <v>BFS</v>
          </cell>
          <cell r="E76" t="str">
            <v>M</v>
          </cell>
          <cell r="F76" t="str">
            <v>JV</v>
          </cell>
          <cell r="G76" t="str">
            <v>JV BOYS</v>
          </cell>
        </row>
        <row r="77">
          <cell r="A77">
            <v>76</v>
          </cell>
          <cell r="B77" t="str">
            <v>Nicolas Carioto</v>
          </cell>
          <cell r="C77">
            <v>6</v>
          </cell>
          <cell r="D77" t="str">
            <v>BFS</v>
          </cell>
          <cell r="E77" t="str">
            <v>M</v>
          </cell>
          <cell r="F77" t="str">
            <v>JV</v>
          </cell>
          <cell r="G77" t="str">
            <v>JV BOYS</v>
          </cell>
        </row>
        <row r="78">
          <cell r="A78">
            <v>77</v>
          </cell>
          <cell r="B78" t="str">
            <v>Ryan Berry</v>
          </cell>
          <cell r="C78">
            <v>6</v>
          </cell>
          <cell r="D78" t="str">
            <v>BFS</v>
          </cell>
          <cell r="E78" t="str">
            <v>M</v>
          </cell>
          <cell r="F78" t="str">
            <v>JV</v>
          </cell>
          <cell r="G78" t="str">
            <v>JV BOYS</v>
          </cell>
        </row>
        <row r="79">
          <cell r="A79">
            <v>78</v>
          </cell>
          <cell r="B79" t="str">
            <v>Allison Feczko</v>
          </cell>
          <cell r="C79">
            <v>7</v>
          </cell>
          <cell r="D79" t="str">
            <v>BFS</v>
          </cell>
          <cell r="E79" t="str">
            <v>F</v>
          </cell>
          <cell r="F79" t="str">
            <v>Varsity</v>
          </cell>
          <cell r="G79" t="str">
            <v>VARSITY GIRLS</v>
          </cell>
        </row>
        <row r="80">
          <cell r="A80">
            <v>79</v>
          </cell>
          <cell r="B80" t="str">
            <v>Bella White</v>
          </cell>
          <cell r="C80">
            <v>7</v>
          </cell>
          <cell r="D80" t="str">
            <v>BFS</v>
          </cell>
          <cell r="E80" t="str">
            <v>F</v>
          </cell>
          <cell r="F80" t="str">
            <v>Varsity</v>
          </cell>
          <cell r="G80" t="str">
            <v>VARSITY GIRLS</v>
          </cell>
        </row>
        <row r="81">
          <cell r="A81">
            <v>80</v>
          </cell>
          <cell r="B81" t="str">
            <v>Caroline McElroy</v>
          </cell>
          <cell r="C81">
            <v>7</v>
          </cell>
          <cell r="D81" t="str">
            <v>BFS</v>
          </cell>
          <cell r="E81" t="str">
            <v>F</v>
          </cell>
          <cell r="F81" t="str">
            <v>Varsity</v>
          </cell>
          <cell r="G81" t="str">
            <v>VARSITY GIRLS</v>
          </cell>
        </row>
        <row r="82">
          <cell r="A82">
            <v>81</v>
          </cell>
          <cell r="B82" t="str">
            <v>Lauren MacDonald</v>
          </cell>
          <cell r="C82">
            <v>7</v>
          </cell>
          <cell r="D82" t="str">
            <v>BFS</v>
          </cell>
          <cell r="E82" t="str">
            <v>F</v>
          </cell>
          <cell r="F82" t="str">
            <v>Varsity</v>
          </cell>
          <cell r="G82" t="str">
            <v>VARSITY GIRLS</v>
          </cell>
        </row>
        <row r="83">
          <cell r="A83">
            <v>82</v>
          </cell>
          <cell r="B83" t="str">
            <v>Lauren Rajasenan</v>
          </cell>
          <cell r="C83">
            <v>7</v>
          </cell>
          <cell r="D83" t="str">
            <v>BFS</v>
          </cell>
          <cell r="E83" t="str">
            <v>F</v>
          </cell>
          <cell r="F83" t="str">
            <v>Varsity</v>
          </cell>
          <cell r="G83" t="str">
            <v>VARSITY GIRLS</v>
          </cell>
        </row>
        <row r="84">
          <cell r="A84">
            <v>83</v>
          </cell>
          <cell r="B84" t="str">
            <v>Reagan Miksch</v>
          </cell>
          <cell r="C84">
            <v>7</v>
          </cell>
          <cell r="D84" t="str">
            <v>BFS</v>
          </cell>
          <cell r="E84" t="str">
            <v>F</v>
          </cell>
          <cell r="F84" t="str">
            <v>Varsity</v>
          </cell>
          <cell r="G84" t="str">
            <v>VARSITY GIRLS</v>
          </cell>
        </row>
        <row r="85">
          <cell r="A85">
            <v>84</v>
          </cell>
          <cell r="B85" t="str">
            <v>Brooke Mlecko</v>
          </cell>
          <cell r="C85">
            <v>8</v>
          </cell>
          <cell r="D85" t="str">
            <v>BFS</v>
          </cell>
          <cell r="E85" t="str">
            <v>F</v>
          </cell>
          <cell r="F85" t="str">
            <v>Varsity</v>
          </cell>
          <cell r="G85" t="str">
            <v>VARSITY GIRLS</v>
          </cell>
        </row>
        <row r="86">
          <cell r="A86">
            <v>85</v>
          </cell>
          <cell r="B86" t="str">
            <v>Jane Pawlowicz</v>
          </cell>
          <cell r="C86">
            <v>8</v>
          </cell>
          <cell r="D86" t="str">
            <v>BFS</v>
          </cell>
          <cell r="E86" t="str">
            <v>F</v>
          </cell>
          <cell r="F86" t="str">
            <v>Varsity</v>
          </cell>
          <cell r="G86" t="str">
            <v>VARSITY GIRLS</v>
          </cell>
        </row>
        <row r="87">
          <cell r="A87">
            <v>86</v>
          </cell>
          <cell r="B87" t="str">
            <v>Kara Mihm</v>
          </cell>
          <cell r="C87">
            <v>8</v>
          </cell>
          <cell r="D87" t="str">
            <v>BFS</v>
          </cell>
          <cell r="E87" t="str">
            <v>F</v>
          </cell>
          <cell r="F87" t="str">
            <v>Varsity</v>
          </cell>
          <cell r="G87" t="str">
            <v>VARSITY GIRLS</v>
          </cell>
        </row>
        <row r="88">
          <cell r="A88">
            <v>87</v>
          </cell>
          <cell r="B88" t="str">
            <v>Olivia Carr</v>
          </cell>
          <cell r="C88">
            <v>8</v>
          </cell>
          <cell r="D88" t="str">
            <v>BFS</v>
          </cell>
          <cell r="E88" t="str">
            <v>F</v>
          </cell>
          <cell r="F88" t="str">
            <v>Varsity</v>
          </cell>
          <cell r="G88" t="str">
            <v>VARSITY GIRLS</v>
          </cell>
        </row>
        <row r="89">
          <cell r="A89">
            <v>88</v>
          </cell>
          <cell r="B89" t="str">
            <v>Vanessa Moats</v>
          </cell>
          <cell r="C89">
            <v>8</v>
          </cell>
          <cell r="D89" t="str">
            <v>BFS</v>
          </cell>
          <cell r="E89" t="str">
            <v>F</v>
          </cell>
          <cell r="F89" t="str">
            <v>Varsity</v>
          </cell>
          <cell r="G89" t="str">
            <v>VARSITY GIRLS</v>
          </cell>
        </row>
        <row r="90">
          <cell r="A90">
            <v>89</v>
          </cell>
          <cell r="B90" t="str">
            <v>Dominic Talarico</v>
          </cell>
          <cell r="C90">
            <v>7</v>
          </cell>
          <cell r="D90" t="str">
            <v>BFS</v>
          </cell>
          <cell r="E90" t="str">
            <v>M</v>
          </cell>
          <cell r="F90" t="str">
            <v>Varsity</v>
          </cell>
          <cell r="G90" t="str">
            <v>VARSITY BOYS</v>
          </cell>
        </row>
        <row r="91">
          <cell r="A91">
            <v>90</v>
          </cell>
          <cell r="B91" t="str">
            <v>Patrick Carter</v>
          </cell>
          <cell r="C91">
            <v>7</v>
          </cell>
          <cell r="D91" t="str">
            <v>BFS</v>
          </cell>
          <cell r="E91" t="str">
            <v>M</v>
          </cell>
          <cell r="F91" t="str">
            <v>Varsity</v>
          </cell>
          <cell r="G91" t="str">
            <v>VARSITY BOYS</v>
          </cell>
        </row>
        <row r="92">
          <cell r="A92">
            <v>91</v>
          </cell>
          <cell r="B92" t="str">
            <v>Brett Mashuda</v>
          </cell>
          <cell r="C92">
            <v>8</v>
          </cell>
          <cell r="D92" t="str">
            <v>BFS</v>
          </cell>
          <cell r="E92" t="str">
            <v>M</v>
          </cell>
          <cell r="F92" t="str">
            <v>Varsity</v>
          </cell>
          <cell r="G92" t="str">
            <v>VARSITY BOYS</v>
          </cell>
        </row>
        <row r="93">
          <cell r="A93">
            <v>92</v>
          </cell>
          <cell r="B93" t="str">
            <v>Joseph Ebbert</v>
          </cell>
          <cell r="C93">
            <v>8</v>
          </cell>
          <cell r="D93" t="str">
            <v>BFS</v>
          </cell>
          <cell r="E93" t="str">
            <v>M</v>
          </cell>
          <cell r="F93" t="str">
            <v>Varsity</v>
          </cell>
          <cell r="G93" t="str">
            <v>VARSITY BOYS</v>
          </cell>
        </row>
        <row r="94">
          <cell r="A94">
            <v>93</v>
          </cell>
          <cell r="B94" t="str">
            <v>Matthew Scholl</v>
          </cell>
          <cell r="C94">
            <v>8</v>
          </cell>
          <cell r="D94" t="str">
            <v>BFS</v>
          </cell>
          <cell r="E94" t="str">
            <v>M</v>
          </cell>
          <cell r="F94" t="str">
            <v>Varsity</v>
          </cell>
          <cell r="G94" t="str">
            <v>VARSITY BOYS</v>
          </cell>
        </row>
        <row r="95">
          <cell r="A95">
            <v>100</v>
          </cell>
          <cell r="B95" t="str">
            <v>Abby Papson</v>
          </cell>
          <cell r="C95">
            <v>2</v>
          </cell>
          <cell r="D95" t="str">
            <v>JFK</v>
          </cell>
          <cell r="E95" t="str">
            <v>F</v>
          </cell>
          <cell r="F95" t="str">
            <v>Dev</v>
          </cell>
          <cell r="G95" t="str">
            <v>DEV GIRLS</v>
          </cell>
        </row>
        <row r="96">
          <cell r="A96">
            <v>101</v>
          </cell>
          <cell r="B96" t="str">
            <v>Cassidy Seng</v>
          </cell>
          <cell r="C96">
            <v>2</v>
          </cell>
          <cell r="D96" t="str">
            <v>JFK</v>
          </cell>
          <cell r="E96" t="str">
            <v>F</v>
          </cell>
          <cell r="F96" t="str">
            <v>Dev</v>
          </cell>
          <cell r="G96" t="str">
            <v>DEV GIRLS</v>
          </cell>
        </row>
        <row r="97">
          <cell r="A97">
            <v>102</v>
          </cell>
          <cell r="B97" t="str">
            <v>Finley Behanna</v>
          </cell>
          <cell r="C97">
            <v>2</v>
          </cell>
          <cell r="D97" t="str">
            <v>JFK</v>
          </cell>
          <cell r="E97" t="str">
            <v>F</v>
          </cell>
          <cell r="F97" t="str">
            <v>Dev</v>
          </cell>
          <cell r="G97" t="str">
            <v>DEV GIRLS</v>
          </cell>
        </row>
        <row r="98">
          <cell r="A98">
            <v>103</v>
          </cell>
          <cell r="B98" t="str">
            <v>Jane Bieranoski</v>
          </cell>
          <cell r="C98">
            <v>2</v>
          </cell>
          <cell r="D98" t="str">
            <v>JFK</v>
          </cell>
          <cell r="E98" t="str">
            <v>F</v>
          </cell>
          <cell r="F98" t="str">
            <v>Dev</v>
          </cell>
          <cell r="G98" t="str">
            <v>DEV GIRLS</v>
          </cell>
        </row>
        <row r="99">
          <cell r="A99">
            <v>104</v>
          </cell>
          <cell r="B99" t="str">
            <v>Gabriella Rieg</v>
          </cell>
          <cell r="C99">
            <v>3</v>
          </cell>
          <cell r="D99" t="str">
            <v>JFK</v>
          </cell>
          <cell r="E99" t="str">
            <v>F</v>
          </cell>
          <cell r="F99" t="str">
            <v>Dev</v>
          </cell>
          <cell r="G99" t="str">
            <v>DEV GIRLS</v>
          </cell>
        </row>
        <row r="100">
          <cell r="A100">
            <v>105</v>
          </cell>
          <cell r="B100" t="str">
            <v>Morgan Ondrejko</v>
          </cell>
          <cell r="C100">
            <v>3</v>
          </cell>
          <cell r="D100" t="str">
            <v>JFK</v>
          </cell>
          <cell r="E100" t="str">
            <v>F</v>
          </cell>
          <cell r="F100" t="str">
            <v>Dev</v>
          </cell>
          <cell r="G100" t="str">
            <v>DEV GIRLS</v>
          </cell>
        </row>
        <row r="101">
          <cell r="A101">
            <v>106</v>
          </cell>
          <cell r="B101" t="str">
            <v>Saylor Behanna</v>
          </cell>
          <cell r="C101">
            <v>3</v>
          </cell>
          <cell r="D101" t="str">
            <v>JFK</v>
          </cell>
          <cell r="E101" t="str">
            <v>F</v>
          </cell>
          <cell r="F101" t="str">
            <v>Dev</v>
          </cell>
          <cell r="G101" t="str">
            <v>DEV GIRLS</v>
          </cell>
        </row>
        <row r="102">
          <cell r="A102">
            <v>107</v>
          </cell>
          <cell r="B102" t="str">
            <v>Brynn Tomey</v>
          </cell>
          <cell r="C102">
            <v>4</v>
          </cell>
          <cell r="D102" t="str">
            <v>JFK</v>
          </cell>
          <cell r="E102" t="str">
            <v>F</v>
          </cell>
          <cell r="F102" t="str">
            <v>Dev</v>
          </cell>
          <cell r="G102" t="str">
            <v>DEV GIRLS</v>
          </cell>
        </row>
        <row r="103">
          <cell r="A103">
            <v>108</v>
          </cell>
          <cell r="B103" t="str">
            <v>Isabella Bryner</v>
          </cell>
          <cell r="C103">
            <v>4</v>
          </cell>
          <cell r="D103" t="str">
            <v>JFK</v>
          </cell>
          <cell r="E103" t="str">
            <v>F</v>
          </cell>
          <cell r="F103" t="str">
            <v>Dev</v>
          </cell>
          <cell r="G103" t="str">
            <v>DEV GIRLS</v>
          </cell>
        </row>
        <row r="104">
          <cell r="A104">
            <v>109</v>
          </cell>
          <cell r="B104" t="str">
            <v>Kamari Behrens</v>
          </cell>
          <cell r="C104">
            <v>4</v>
          </cell>
          <cell r="D104" t="str">
            <v>JFK</v>
          </cell>
          <cell r="E104" t="str">
            <v>F</v>
          </cell>
          <cell r="F104" t="str">
            <v>Dev</v>
          </cell>
          <cell r="G104" t="str">
            <v>DEV GIRLS</v>
          </cell>
        </row>
        <row r="105">
          <cell r="A105">
            <v>110</v>
          </cell>
          <cell r="B105" t="str">
            <v>Kiera Roddy</v>
          </cell>
          <cell r="C105">
            <v>4</v>
          </cell>
          <cell r="D105" t="str">
            <v>JFK</v>
          </cell>
          <cell r="E105" t="str">
            <v>F</v>
          </cell>
          <cell r="F105" t="str">
            <v>Dev</v>
          </cell>
          <cell r="G105" t="str">
            <v>DEV GIRLS</v>
          </cell>
        </row>
        <row r="106">
          <cell r="A106">
            <v>111</v>
          </cell>
          <cell r="B106" t="str">
            <v>Micha Mariana</v>
          </cell>
          <cell r="C106">
            <v>4</v>
          </cell>
          <cell r="D106" t="str">
            <v>JFK</v>
          </cell>
          <cell r="E106" t="str">
            <v>F</v>
          </cell>
          <cell r="F106" t="str">
            <v>Dev</v>
          </cell>
          <cell r="G106" t="str">
            <v>DEV GIRLS</v>
          </cell>
        </row>
        <row r="107">
          <cell r="A107">
            <v>112</v>
          </cell>
          <cell r="B107" t="str">
            <v>Luca Mariana</v>
          </cell>
          <cell r="C107">
            <v>2</v>
          </cell>
          <cell r="D107" t="str">
            <v>JFK</v>
          </cell>
          <cell r="E107" t="str">
            <v>M</v>
          </cell>
          <cell r="F107" t="str">
            <v>Dev</v>
          </cell>
          <cell r="G107" t="str">
            <v>DEV BOYS</v>
          </cell>
        </row>
        <row r="108">
          <cell r="A108">
            <v>113</v>
          </cell>
          <cell r="B108" t="str">
            <v>Cooper Cincinnati</v>
          </cell>
          <cell r="C108">
            <v>3</v>
          </cell>
          <cell r="D108" t="str">
            <v>JFK</v>
          </cell>
          <cell r="E108" t="str">
            <v>M</v>
          </cell>
          <cell r="F108" t="str">
            <v>Dev</v>
          </cell>
          <cell r="G108" t="str">
            <v>DEV BOYS</v>
          </cell>
        </row>
        <row r="109">
          <cell r="A109">
            <v>114</v>
          </cell>
          <cell r="B109" t="str">
            <v>Elliott Bodart</v>
          </cell>
          <cell r="C109">
            <v>3</v>
          </cell>
          <cell r="D109" t="str">
            <v>JFK</v>
          </cell>
          <cell r="E109" t="str">
            <v>M</v>
          </cell>
          <cell r="F109" t="str">
            <v>Dev</v>
          </cell>
          <cell r="G109" t="str">
            <v>DEV BOYS</v>
          </cell>
        </row>
        <row r="110">
          <cell r="A110">
            <v>115</v>
          </cell>
          <cell r="B110" t="str">
            <v>Jonah Bieranoski</v>
          </cell>
          <cell r="C110">
            <v>3</v>
          </cell>
          <cell r="D110" t="str">
            <v>JFK</v>
          </cell>
          <cell r="E110" t="str">
            <v>M</v>
          </cell>
          <cell r="F110" t="str">
            <v>Dev</v>
          </cell>
          <cell r="G110" t="str">
            <v>DEV BOYS</v>
          </cell>
        </row>
        <row r="111">
          <cell r="A111">
            <v>116</v>
          </cell>
          <cell r="B111" t="str">
            <v>Oliver Bodart</v>
          </cell>
          <cell r="C111">
            <v>3</v>
          </cell>
          <cell r="D111" t="str">
            <v>JFK</v>
          </cell>
          <cell r="E111" t="str">
            <v>M</v>
          </cell>
          <cell r="F111" t="str">
            <v>Dev</v>
          </cell>
          <cell r="G111" t="str">
            <v>DEV BOYS</v>
          </cell>
        </row>
        <row r="112">
          <cell r="A112">
            <v>117</v>
          </cell>
          <cell r="B112" t="str">
            <v>Brady Hagerman</v>
          </cell>
          <cell r="C112">
            <v>4</v>
          </cell>
          <cell r="D112" t="str">
            <v>JFK</v>
          </cell>
          <cell r="E112" t="str">
            <v>M</v>
          </cell>
          <cell r="F112" t="str">
            <v>Dev</v>
          </cell>
          <cell r="G112" t="str">
            <v>DEV BOYS</v>
          </cell>
        </row>
        <row r="113">
          <cell r="A113">
            <v>118</v>
          </cell>
          <cell r="B113" t="str">
            <v>Abby Bodart</v>
          </cell>
          <cell r="C113">
            <v>5</v>
          </cell>
          <cell r="D113" t="str">
            <v>JFK</v>
          </cell>
          <cell r="E113" t="str">
            <v>F</v>
          </cell>
          <cell r="F113" t="str">
            <v>JV</v>
          </cell>
          <cell r="G113" t="str">
            <v>JV GIRLS</v>
          </cell>
        </row>
        <row r="114">
          <cell r="A114">
            <v>119</v>
          </cell>
          <cell r="B114" t="str">
            <v>Clare Ruffing</v>
          </cell>
          <cell r="C114">
            <v>5</v>
          </cell>
          <cell r="D114" t="str">
            <v>JFK</v>
          </cell>
          <cell r="E114" t="str">
            <v>F</v>
          </cell>
          <cell r="F114" t="str">
            <v>JV</v>
          </cell>
          <cell r="G114" t="str">
            <v>JV GIRLS</v>
          </cell>
        </row>
        <row r="115">
          <cell r="A115">
            <v>120</v>
          </cell>
          <cell r="B115" t="str">
            <v>Rylee Ondrejko</v>
          </cell>
          <cell r="C115">
            <v>5</v>
          </cell>
          <cell r="D115" t="str">
            <v>JFK</v>
          </cell>
          <cell r="E115" t="str">
            <v>F</v>
          </cell>
          <cell r="F115" t="str">
            <v>JV</v>
          </cell>
          <cell r="G115" t="str">
            <v>JV GIRLS</v>
          </cell>
        </row>
        <row r="116">
          <cell r="A116">
            <v>121</v>
          </cell>
          <cell r="B116" t="str">
            <v>Aniah Maltony</v>
          </cell>
          <cell r="C116">
            <v>6</v>
          </cell>
          <cell r="D116" t="str">
            <v>JFK</v>
          </cell>
          <cell r="E116" t="str">
            <v>F</v>
          </cell>
          <cell r="F116" t="str">
            <v>JV</v>
          </cell>
          <cell r="G116" t="str">
            <v>JV GIRLS</v>
          </cell>
        </row>
        <row r="117">
          <cell r="A117">
            <v>122</v>
          </cell>
          <cell r="B117" t="str">
            <v>Katie Kastelic</v>
          </cell>
          <cell r="C117">
            <v>6</v>
          </cell>
          <cell r="D117" t="str">
            <v>JFK</v>
          </cell>
          <cell r="E117" t="str">
            <v>F</v>
          </cell>
          <cell r="F117" t="str">
            <v>JV</v>
          </cell>
          <cell r="G117" t="str">
            <v>JV GIRLS</v>
          </cell>
        </row>
        <row r="118">
          <cell r="A118">
            <v>123</v>
          </cell>
          <cell r="B118" t="str">
            <v>Sydney McWreath</v>
          </cell>
          <cell r="C118">
            <v>6</v>
          </cell>
          <cell r="D118" t="str">
            <v>JFK</v>
          </cell>
          <cell r="E118" t="str">
            <v>F</v>
          </cell>
          <cell r="F118" t="str">
            <v>JV</v>
          </cell>
          <cell r="G118" t="str">
            <v>JV GIRLS</v>
          </cell>
        </row>
        <row r="119">
          <cell r="A119">
            <v>124</v>
          </cell>
          <cell r="B119" t="str">
            <v>Luke Bryner</v>
          </cell>
          <cell r="C119">
            <v>5</v>
          </cell>
          <cell r="D119" t="str">
            <v>JFK</v>
          </cell>
          <cell r="E119" t="str">
            <v>M</v>
          </cell>
          <cell r="F119" t="str">
            <v>JV</v>
          </cell>
          <cell r="G119" t="str">
            <v>JV BOYS</v>
          </cell>
        </row>
        <row r="120">
          <cell r="A120">
            <v>125</v>
          </cell>
          <cell r="B120" t="str">
            <v>Trevor Swanson</v>
          </cell>
          <cell r="C120">
            <v>5</v>
          </cell>
          <cell r="D120" t="str">
            <v>JFK</v>
          </cell>
          <cell r="E120" t="str">
            <v>M</v>
          </cell>
          <cell r="F120" t="str">
            <v>JV</v>
          </cell>
          <cell r="G120" t="str">
            <v>JV BOYS</v>
          </cell>
        </row>
        <row r="121">
          <cell r="A121">
            <v>126</v>
          </cell>
          <cell r="B121" t="str">
            <v>Anand Karamcheti</v>
          </cell>
          <cell r="C121">
            <v>6</v>
          </cell>
          <cell r="D121" t="str">
            <v>JFK</v>
          </cell>
          <cell r="E121" t="str">
            <v>M</v>
          </cell>
          <cell r="F121" t="str">
            <v>JV</v>
          </cell>
          <cell r="G121" t="str">
            <v>JV BOYS</v>
          </cell>
        </row>
        <row r="122">
          <cell r="A122">
            <v>127</v>
          </cell>
          <cell r="B122" t="str">
            <v>Gunnar Bjornson</v>
          </cell>
          <cell r="C122">
            <v>6</v>
          </cell>
          <cell r="D122" t="str">
            <v>JFK</v>
          </cell>
          <cell r="E122" t="str">
            <v>M</v>
          </cell>
          <cell r="F122" t="str">
            <v>JV</v>
          </cell>
          <cell r="G122" t="str">
            <v>JV BOYS</v>
          </cell>
        </row>
        <row r="123">
          <cell r="A123">
            <v>128</v>
          </cell>
          <cell r="B123" t="str">
            <v>Christine Smith</v>
          </cell>
          <cell r="C123">
            <v>8</v>
          </cell>
          <cell r="D123" t="str">
            <v>JFK</v>
          </cell>
          <cell r="E123" t="str">
            <v>F</v>
          </cell>
          <cell r="F123" t="str">
            <v>Varsity</v>
          </cell>
          <cell r="G123" t="str">
            <v>VARSITY GIRLS</v>
          </cell>
        </row>
        <row r="124">
          <cell r="A124">
            <v>129</v>
          </cell>
          <cell r="B124" t="str">
            <v>Mia Altman</v>
          </cell>
          <cell r="C124">
            <v>8</v>
          </cell>
          <cell r="D124" t="str">
            <v>JFK</v>
          </cell>
          <cell r="E124" t="str">
            <v>F</v>
          </cell>
          <cell r="F124" t="str">
            <v>Varsity</v>
          </cell>
          <cell r="G124" t="str">
            <v>VARSITY GIRLS</v>
          </cell>
        </row>
        <row r="125">
          <cell r="A125">
            <v>130</v>
          </cell>
          <cell r="B125" t="str">
            <v>Tayah Swanson</v>
          </cell>
          <cell r="C125">
            <v>8</v>
          </cell>
          <cell r="D125" t="str">
            <v>JFK</v>
          </cell>
          <cell r="E125" t="str">
            <v>F</v>
          </cell>
          <cell r="F125" t="str">
            <v>Varsity</v>
          </cell>
          <cell r="G125" t="str">
            <v>VARSITY GIRLS</v>
          </cell>
        </row>
        <row r="126">
          <cell r="A126">
            <v>131</v>
          </cell>
          <cell r="B126" t="str">
            <v>Amir Maltony</v>
          </cell>
          <cell r="C126">
            <v>7</v>
          </cell>
          <cell r="D126" t="str">
            <v>JFK</v>
          </cell>
          <cell r="E126" t="str">
            <v>M</v>
          </cell>
          <cell r="F126" t="str">
            <v>Varsity</v>
          </cell>
          <cell r="G126" t="str">
            <v>VARSITY BOYS</v>
          </cell>
        </row>
        <row r="127">
          <cell r="A127">
            <v>132</v>
          </cell>
          <cell r="B127" t="str">
            <v>Anthony Ratkiewicz</v>
          </cell>
          <cell r="C127">
            <v>7</v>
          </cell>
          <cell r="D127" t="str">
            <v>JFK</v>
          </cell>
          <cell r="E127" t="str">
            <v>M</v>
          </cell>
          <cell r="F127" t="str">
            <v>Varsity</v>
          </cell>
          <cell r="G127" t="str">
            <v>VARSITY BOYS</v>
          </cell>
        </row>
        <row r="128">
          <cell r="A128">
            <v>133</v>
          </cell>
          <cell r="B128" t="str">
            <v>Ram Karamcheti</v>
          </cell>
          <cell r="C128">
            <v>7</v>
          </cell>
          <cell r="D128" t="str">
            <v>JFK</v>
          </cell>
          <cell r="E128" t="str">
            <v>M</v>
          </cell>
          <cell r="F128" t="str">
            <v>Varsity</v>
          </cell>
          <cell r="G128" t="str">
            <v>VARSITY BOYS</v>
          </cell>
        </row>
        <row r="129">
          <cell r="A129">
            <v>134</v>
          </cell>
          <cell r="B129" t="str">
            <v>Caden Ondrejko</v>
          </cell>
          <cell r="C129">
            <v>8</v>
          </cell>
          <cell r="D129" t="str">
            <v>JFK</v>
          </cell>
          <cell r="E129" t="str">
            <v>M</v>
          </cell>
          <cell r="F129" t="str">
            <v>Varsity</v>
          </cell>
          <cell r="G129" t="str">
            <v>VARSITY BOYS</v>
          </cell>
        </row>
        <row r="130">
          <cell r="A130">
            <v>140</v>
          </cell>
          <cell r="B130" t="str">
            <v>Connor Creely</v>
          </cell>
          <cell r="C130">
            <v>0</v>
          </cell>
          <cell r="D130" t="str">
            <v>STL</v>
          </cell>
          <cell r="E130" t="str">
            <v>M</v>
          </cell>
          <cell r="F130" t="str">
            <v>Dev</v>
          </cell>
          <cell r="G130" t="str">
            <v>DEV BOYS</v>
          </cell>
        </row>
        <row r="131">
          <cell r="A131">
            <v>141</v>
          </cell>
          <cell r="B131" t="str">
            <v>Busy Hoffrage</v>
          </cell>
          <cell r="C131">
            <v>1</v>
          </cell>
          <cell r="D131" t="str">
            <v>STL</v>
          </cell>
          <cell r="E131" t="str">
            <v>F</v>
          </cell>
          <cell r="F131" t="str">
            <v>Dev</v>
          </cell>
          <cell r="G131" t="str">
            <v>DEV GIRLS</v>
          </cell>
        </row>
        <row r="132">
          <cell r="A132">
            <v>142</v>
          </cell>
          <cell r="B132" t="str">
            <v>Madison Hruby</v>
          </cell>
          <cell r="C132">
            <v>1</v>
          </cell>
          <cell r="D132" t="str">
            <v>STL</v>
          </cell>
          <cell r="E132" t="str">
            <v>F</v>
          </cell>
          <cell r="F132" t="str">
            <v>Dev</v>
          </cell>
          <cell r="G132" t="str">
            <v>DEV GIRLS</v>
          </cell>
        </row>
        <row r="133">
          <cell r="A133">
            <v>143</v>
          </cell>
          <cell r="B133" t="str">
            <v>Betty Glyptis</v>
          </cell>
          <cell r="C133">
            <v>2</v>
          </cell>
          <cell r="D133" t="str">
            <v>STL</v>
          </cell>
          <cell r="E133" t="str">
            <v>F</v>
          </cell>
          <cell r="F133" t="str">
            <v>Dev</v>
          </cell>
          <cell r="G133" t="str">
            <v>DEV GIRLS</v>
          </cell>
        </row>
        <row r="134">
          <cell r="A134">
            <v>144</v>
          </cell>
          <cell r="B134" t="str">
            <v>Perri Hoffrage</v>
          </cell>
          <cell r="C134">
            <v>2</v>
          </cell>
          <cell r="D134" t="str">
            <v>STL</v>
          </cell>
          <cell r="E134" t="str">
            <v>F</v>
          </cell>
          <cell r="F134" t="str">
            <v>Dev</v>
          </cell>
          <cell r="G134" t="str">
            <v>DEV GIRLS</v>
          </cell>
        </row>
        <row r="135">
          <cell r="A135">
            <v>145</v>
          </cell>
          <cell r="B135" t="str">
            <v>Abigail Elder</v>
          </cell>
          <cell r="C135">
            <v>3</v>
          </cell>
          <cell r="D135" t="str">
            <v>STL</v>
          </cell>
          <cell r="E135" t="str">
            <v>F</v>
          </cell>
          <cell r="F135" t="str">
            <v>Dev</v>
          </cell>
          <cell r="G135" t="str">
            <v>DEV GIRLS</v>
          </cell>
        </row>
        <row r="136">
          <cell r="A136">
            <v>146</v>
          </cell>
          <cell r="B136" t="str">
            <v>Aliza Hruby</v>
          </cell>
          <cell r="C136">
            <v>3</v>
          </cell>
          <cell r="D136" t="str">
            <v>STL</v>
          </cell>
          <cell r="E136" t="str">
            <v>F</v>
          </cell>
          <cell r="F136" t="str">
            <v>Dev</v>
          </cell>
          <cell r="G136" t="str">
            <v>DEV GIRLS</v>
          </cell>
        </row>
        <row r="137">
          <cell r="A137">
            <v>147</v>
          </cell>
          <cell r="B137" t="str">
            <v>Anna Matecki</v>
          </cell>
          <cell r="C137">
            <v>3</v>
          </cell>
          <cell r="D137" t="str">
            <v>STL</v>
          </cell>
          <cell r="E137" t="str">
            <v>F</v>
          </cell>
          <cell r="F137" t="str">
            <v>Dev</v>
          </cell>
          <cell r="G137" t="str">
            <v>DEV GIRLS</v>
          </cell>
        </row>
        <row r="138">
          <cell r="A138">
            <v>148</v>
          </cell>
          <cell r="B138" t="str">
            <v>Anna Porter</v>
          </cell>
          <cell r="C138">
            <v>3</v>
          </cell>
          <cell r="D138" t="str">
            <v>STL</v>
          </cell>
          <cell r="E138" t="str">
            <v>F</v>
          </cell>
          <cell r="F138" t="str">
            <v>Dev</v>
          </cell>
          <cell r="G138" t="str">
            <v>DEV GIRLS</v>
          </cell>
        </row>
        <row r="139">
          <cell r="A139">
            <v>149</v>
          </cell>
          <cell r="B139" t="str">
            <v>Ashlyn Morreale</v>
          </cell>
          <cell r="C139">
            <v>3</v>
          </cell>
          <cell r="D139" t="str">
            <v>STL</v>
          </cell>
          <cell r="E139" t="str">
            <v>F</v>
          </cell>
          <cell r="F139" t="str">
            <v>Dev</v>
          </cell>
          <cell r="G139" t="str">
            <v>DEV GIRLS</v>
          </cell>
        </row>
        <row r="140">
          <cell r="A140">
            <v>150</v>
          </cell>
          <cell r="B140" t="str">
            <v>Claire Herdman</v>
          </cell>
          <cell r="C140">
            <v>3</v>
          </cell>
          <cell r="D140" t="str">
            <v>STL</v>
          </cell>
          <cell r="E140" t="str">
            <v>F</v>
          </cell>
          <cell r="F140" t="str">
            <v>Dev</v>
          </cell>
          <cell r="G140" t="str">
            <v>DEV GIRLS</v>
          </cell>
        </row>
        <row r="141">
          <cell r="A141">
            <v>151</v>
          </cell>
          <cell r="B141" t="str">
            <v>Emmelyn Spitale</v>
          </cell>
          <cell r="C141">
            <v>3</v>
          </cell>
          <cell r="D141" t="str">
            <v>STL</v>
          </cell>
          <cell r="E141" t="str">
            <v>F</v>
          </cell>
          <cell r="F141" t="str">
            <v>Dev</v>
          </cell>
          <cell r="G141" t="str">
            <v>DEV GIRLS</v>
          </cell>
        </row>
        <row r="142">
          <cell r="A142">
            <v>152</v>
          </cell>
          <cell r="B142" t="str">
            <v>Grace McClintock</v>
          </cell>
          <cell r="C142">
            <v>3</v>
          </cell>
          <cell r="D142" t="str">
            <v>STL</v>
          </cell>
          <cell r="E142" t="str">
            <v>F</v>
          </cell>
          <cell r="F142" t="str">
            <v>Dev</v>
          </cell>
          <cell r="G142" t="str">
            <v>DEV GIRLS</v>
          </cell>
        </row>
        <row r="143">
          <cell r="A143">
            <v>153</v>
          </cell>
          <cell r="B143" t="str">
            <v>Grae Chalovich</v>
          </cell>
          <cell r="C143">
            <v>3</v>
          </cell>
          <cell r="D143" t="str">
            <v>STL</v>
          </cell>
          <cell r="E143" t="str">
            <v>F</v>
          </cell>
          <cell r="F143" t="str">
            <v>Dev</v>
          </cell>
          <cell r="G143" t="str">
            <v>DEV GIRLS</v>
          </cell>
        </row>
        <row r="144">
          <cell r="A144">
            <v>154</v>
          </cell>
          <cell r="B144" t="str">
            <v>Harlow Pieramici</v>
          </cell>
          <cell r="C144">
            <v>3</v>
          </cell>
          <cell r="D144" t="str">
            <v>STL</v>
          </cell>
          <cell r="E144" t="str">
            <v>F</v>
          </cell>
          <cell r="F144" t="str">
            <v>Dev</v>
          </cell>
          <cell r="G144" t="str">
            <v>DEV GIRLS</v>
          </cell>
        </row>
        <row r="145">
          <cell r="A145">
            <v>155</v>
          </cell>
          <cell r="B145" t="str">
            <v>Isabella Nickola</v>
          </cell>
          <cell r="C145">
            <v>3</v>
          </cell>
          <cell r="D145" t="str">
            <v>STL</v>
          </cell>
          <cell r="E145" t="str">
            <v>F</v>
          </cell>
          <cell r="F145" t="str">
            <v>Dev</v>
          </cell>
          <cell r="G145" t="str">
            <v>DEV GIRLS</v>
          </cell>
        </row>
        <row r="146">
          <cell r="A146">
            <v>156</v>
          </cell>
          <cell r="B146" t="str">
            <v>Lois Pinar</v>
          </cell>
          <cell r="C146">
            <v>3</v>
          </cell>
          <cell r="D146" t="str">
            <v>STL</v>
          </cell>
          <cell r="E146" t="str">
            <v>F</v>
          </cell>
          <cell r="F146" t="str">
            <v>Dev</v>
          </cell>
          <cell r="G146" t="str">
            <v>DEV GIRLS</v>
          </cell>
        </row>
        <row r="147">
          <cell r="A147">
            <v>157</v>
          </cell>
          <cell r="B147" t="str">
            <v>Luisa Hoffrage</v>
          </cell>
          <cell r="C147">
            <v>3</v>
          </cell>
          <cell r="D147" t="str">
            <v>STL</v>
          </cell>
          <cell r="E147" t="str">
            <v>F</v>
          </cell>
          <cell r="F147" t="str">
            <v>Dev</v>
          </cell>
          <cell r="G147" t="str">
            <v>DEV GIRLS</v>
          </cell>
        </row>
        <row r="148">
          <cell r="A148">
            <v>158</v>
          </cell>
          <cell r="B148" t="str">
            <v>Mikayla Eckenrode</v>
          </cell>
          <cell r="C148">
            <v>3</v>
          </cell>
          <cell r="D148" t="str">
            <v>STL</v>
          </cell>
          <cell r="E148" t="str">
            <v>F</v>
          </cell>
          <cell r="F148" t="str">
            <v>Dev</v>
          </cell>
          <cell r="G148" t="str">
            <v>DEV GIRLS</v>
          </cell>
        </row>
        <row r="149">
          <cell r="A149">
            <v>159</v>
          </cell>
          <cell r="B149" t="str">
            <v>Nina Logero</v>
          </cell>
          <cell r="C149">
            <v>3</v>
          </cell>
          <cell r="D149" t="str">
            <v>STL</v>
          </cell>
          <cell r="E149" t="str">
            <v>F</v>
          </cell>
          <cell r="F149" t="str">
            <v>Dev</v>
          </cell>
          <cell r="G149" t="str">
            <v>DEV GIRLS</v>
          </cell>
        </row>
        <row r="150">
          <cell r="A150">
            <v>160</v>
          </cell>
          <cell r="B150" t="str">
            <v>Piper Davis</v>
          </cell>
          <cell r="C150">
            <v>3</v>
          </cell>
          <cell r="D150" t="str">
            <v>STL</v>
          </cell>
          <cell r="E150" t="str">
            <v>F</v>
          </cell>
          <cell r="F150" t="str">
            <v>Dev</v>
          </cell>
          <cell r="G150" t="str">
            <v>DEV GIRLS</v>
          </cell>
        </row>
        <row r="151">
          <cell r="A151">
            <v>161</v>
          </cell>
          <cell r="B151" t="str">
            <v>Sophia Samson</v>
          </cell>
          <cell r="C151">
            <v>3</v>
          </cell>
          <cell r="D151" t="str">
            <v>STL</v>
          </cell>
          <cell r="E151" t="str">
            <v>F</v>
          </cell>
          <cell r="F151" t="str">
            <v>Dev</v>
          </cell>
          <cell r="G151" t="str">
            <v>DEV GIRLS</v>
          </cell>
        </row>
        <row r="152">
          <cell r="A152">
            <v>162</v>
          </cell>
          <cell r="B152" t="str">
            <v>Declan Sipe</v>
          </cell>
          <cell r="C152">
            <v>4</v>
          </cell>
          <cell r="D152" t="str">
            <v>STL</v>
          </cell>
          <cell r="E152" t="str">
            <v>F</v>
          </cell>
          <cell r="F152" t="str">
            <v>Dev</v>
          </cell>
          <cell r="G152" t="str">
            <v>DEV GIRLS</v>
          </cell>
        </row>
        <row r="153">
          <cell r="A153">
            <v>163</v>
          </cell>
          <cell r="B153" t="str">
            <v>Emma Gompers</v>
          </cell>
          <cell r="C153">
            <v>4</v>
          </cell>
          <cell r="D153" t="str">
            <v>STL</v>
          </cell>
          <cell r="E153" t="str">
            <v>F</v>
          </cell>
          <cell r="F153" t="str">
            <v>Dev</v>
          </cell>
          <cell r="G153" t="str">
            <v>DEV GIRLS</v>
          </cell>
        </row>
        <row r="154">
          <cell r="A154">
            <v>164</v>
          </cell>
          <cell r="B154" t="str">
            <v>Gianni Amarose</v>
          </cell>
          <cell r="C154">
            <v>4</v>
          </cell>
          <cell r="D154" t="str">
            <v>STL</v>
          </cell>
          <cell r="E154" t="str">
            <v>F</v>
          </cell>
          <cell r="F154" t="str">
            <v>Dev</v>
          </cell>
          <cell r="G154" t="str">
            <v>DEV GIRLS</v>
          </cell>
        </row>
        <row r="155">
          <cell r="A155">
            <v>165</v>
          </cell>
          <cell r="B155" t="str">
            <v>Julie Lukasewicz</v>
          </cell>
          <cell r="C155">
            <v>4</v>
          </cell>
          <cell r="D155" t="str">
            <v>STL</v>
          </cell>
          <cell r="E155" t="str">
            <v>F</v>
          </cell>
          <cell r="F155" t="str">
            <v>Dev</v>
          </cell>
          <cell r="G155" t="str">
            <v>DEV GIRLS</v>
          </cell>
        </row>
        <row r="156">
          <cell r="A156">
            <v>166</v>
          </cell>
          <cell r="B156" t="str">
            <v>Kate Manion</v>
          </cell>
          <cell r="C156">
            <v>4</v>
          </cell>
          <cell r="D156" t="str">
            <v>STL</v>
          </cell>
          <cell r="E156" t="str">
            <v>F</v>
          </cell>
          <cell r="F156" t="str">
            <v>Dev</v>
          </cell>
          <cell r="G156" t="str">
            <v>DEV GIRLS</v>
          </cell>
        </row>
        <row r="157">
          <cell r="A157">
            <v>167</v>
          </cell>
          <cell r="B157" t="str">
            <v>Madelyn Cobleigh</v>
          </cell>
          <cell r="C157">
            <v>4</v>
          </cell>
          <cell r="D157" t="str">
            <v>STL</v>
          </cell>
          <cell r="E157" t="str">
            <v>F</v>
          </cell>
          <cell r="F157" t="str">
            <v>Dev</v>
          </cell>
          <cell r="G157" t="str">
            <v>DEV GIRLS</v>
          </cell>
        </row>
        <row r="158">
          <cell r="A158">
            <v>168</v>
          </cell>
          <cell r="B158" t="str">
            <v>Sadie Orie</v>
          </cell>
          <cell r="C158">
            <v>5</v>
          </cell>
          <cell r="D158" t="str">
            <v>STL</v>
          </cell>
          <cell r="E158" t="str">
            <v>F</v>
          </cell>
          <cell r="F158" t="str">
            <v>JV</v>
          </cell>
          <cell r="G158" t="str">
            <v>JV GIRLS</v>
          </cell>
        </row>
        <row r="159">
          <cell r="A159">
            <v>169</v>
          </cell>
          <cell r="B159" t="str">
            <v>Stella Birmingham</v>
          </cell>
          <cell r="C159">
            <v>4</v>
          </cell>
          <cell r="D159" t="str">
            <v>STL</v>
          </cell>
          <cell r="E159" t="str">
            <v>F</v>
          </cell>
          <cell r="F159" t="str">
            <v>Dev</v>
          </cell>
          <cell r="G159" t="str">
            <v>DEV GIRLS</v>
          </cell>
        </row>
        <row r="160">
          <cell r="A160">
            <v>170</v>
          </cell>
          <cell r="B160" t="str">
            <v>Calvin Pinar</v>
          </cell>
          <cell r="C160">
            <v>1</v>
          </cell>
          <cell r="D160" t="str">
            <v>STL</v>
          </cell>
          <cell r="E160" t="str">
            <v>M</v>
          </cell>
          <cell r="F160" t="str">
            <v>Dev</v>
          </cell>
          <cell r="G160" t="str">
            <v>DEV BOYS</v>
          </cell>
        </row>
        <row r="161">
          <cell r="A161">
            <v>171</v>
          </cell>
          <cell r="B161" t="str">
            <v>Elijah Eckenrode</v>
          </cell>
          <cell r="C161">
            <v>1</v>
          </cell>
          <cell r="D161" t="str">
            <v>STL</v>
          </cell>
          <cell r="E161" t="str">
            <v>M</v>
          </cell>
          <cell r="F161" t="str">
            <v>Dev</v>
          </cell>
          <cell r="G161" t="str">
            <v>DEV BOYS</v>
          </cell>
        </row>
        <row r="162">
          <cell r="A162">
            <v>172</v>
          </cell>
          <cell r="B162" t="str">
            <v>Jack Elder</v>
          </cell>
          <cell r="C162">
            <v>1</v>
          </cell>
          <cell r="D162" t="str">
            <v>STL</v>
          </cell>
          <cell r="E162" t="str">
            <v>M</v>
          </cell>
          <cell r="F162" t="str">
            <v>Dev</v>
          </cell>
          <cell r="G162" t="str">
            <v>DEV BOYS</v>
          </cell>
        </row>
        <row r="163">
          <cell r="A163">
            <v>173</v>
          </cell>
          <cell r="B163" t="str">
            <v>James Yoder</v>
          </cell>
          <cell r="C163">
            <v>1</v>
          </cell>
          <cell r="D163" t="str">
            <v>STL</v>
          </cell>
          <cell r="E163" t="str">
            <v>M</v>
          </cell>
          <cell r="F163" t="str">
            <v>Dev</v>
          </cell>
          <cell r="G163" t="str">
            <v>DEV BOYS</v>
          </cell>
        </row>
        <row r="164">
          <cell r="A164">
            <v>174</v>
          </cell>
          <cell r="B164" t="str">
            <v>Lucas Saxe</v>
          </cell>
          <cell r="C164">
            <v>2</v>
          </cell>
          <cell r="D164" t="str">
            <v>STL</v>
          </cell>
          <cell r="E164" t="str">
            <v>M</v>
          </cell>
          <cell r="F164" t="str">
            <v>Dev</v>
          </cell>
          <cell r="G164" t="str">
            <v>DEV BOYS</v>
          </cell>
        </row>
        <row r="165">
          <cell r="A165">
            <v>175</v>
          </cell>
          <cell r="B165" t="str">
            <v>Michael Amarose</v>
          </cell>
          <cell r="C165">
            <v>2</v>
          </cell>
          <cell r="D165" t="str">
            <v>STL</v>
          </cell>
          <cell r="E165" t="str">
            <v>M</v>
          </cell>
          <cell r="F165" t="str">
            <v>Dev</v>
          </cell>
          <cell r="G165" t="str">
            <v>DEV BOYS</v>
          </cell>
        </row>
        <row r="166">
          <cell r="A166">
            <v>176</v>
          </cell>
          <cell r="B166" t="str">
            <v>Caden Reese</v>
          </cell>
          <cell r="C166">
            <v>3</v>
          </cell>
          <cell r="D166" t="str">
            <v>STL</v>
          </cell>
          <cell r="E166" t="str">
            <v>M</v>
          </cell>
          <cell r="F166" t="str">
            <v>Dev</v>
          </cell>
          <cell r="G166" t="str">
            <v>DEV BOYS</v>
          </cell>
        </row>
        <row r="167">
          <cell r="A167">
            <v>177</v>
          </cell>
          <cell r="B167" t="str">
            <v>Jacob Lusk</v>
          </cell>
          <cell r="C167">
            <v>3</v>
          </cell>
          <cell r="D167" t="str">
            <v>STL</v>
          </cell>
          <cell r="E167" t="str">
            <v>M</v>
          </cell>
          <cell r="F167" t="str">
            <v>Dev</v>
          </cell>
          <cell r="G167" t="str">
            <v>DEV BOYS</v>
          </cell>
        </row>
        <row r="168">
          <cell r="A168">
            <v>178</v>
          </cell>
          <cell r="B168" t="str">
            <v>Justin Mattes</v>
          </cell>
          <cell r="C168">
            <v>3</v>
          </cell>
          <cell r="D168" t="str">
            <v>STL</v>
          </cell>
          <cell r="E168" t="str">
            <v>M</v>
          </cell>
          <cell r="F168" t="str">
            <v>Dev</v>
          </cell>
          <cell r="G168" t="str">
            <v>DEV BOYS</v>
          </cell>
        </row>
        <row r="169">
          <cell r="A169">
            <v>179</v>
          </cell>
          <cell r="B169" t="str">
            <v>Kyle Kasse</v>
          </cell>
          <cell r="C169">
            <v>3</v>
          </cell>
          <cell r="D169" t="str">
            <v>STL</v>
          </cell>
          <cell r="E169" t="str">
            <v>M</v>
          </cell>
          <cell r="F169" t="str">
            <v>Dev</v>
          </cell>
          <cell r="G169" t="str">
            <v>DEV BOYS</v>
          </cell>
        </row>
        <row r="170">
          <cell r="A170">
            <v>180</v>
          </cell>
          <cell r="B170" t="str">
            <v>Liam Wilson</v>
          </cell>
          <cell r="C170">
            <v>3</v>
          </cell>
          <cell r="D170" t="str">
            <v>STL</v>
          </cell>
          <cell r="E170" t="str">
            <v>M</v>
          </cell>
          <cell r="F170" t="str">
            <v>Dev</v>
          </cell>
          <cell r="G170" t="str">
            <v>DEV BOYS</v>
          </cell>
        </row>
        <row r="171">
          <cell r="A171">
            <v>181</v>
          </cell>
          <cell r="B171" t="str">
            <v>Owen Van Ackeren</v>
          </cell>
          <cell r="C171">
            <v>3</v>
          </cell>
          <cell r="D171" t="str">
            <v>STL</v>
          </cell>
          <cell r="E171" t="str">
            <v>M</v>
          </cell>
          <cell r="F171" t="str">
            <v>Dev</v>
          </cell>
          <cell r="G171" t="str">
            <v>DEV BOYS</v>
          </cell>
        </row>
        <row r="172">
          <cell r="A172">
            <v>182</v>
          </cell>
          <cell r="B172" t="str">
            <v>Rhys Maentz</v>
          </cell>
          <cell r="C172">
            <v>3</v>
          </cell>
          <cell r="D172" t="str">
            <v>STL</v>
          </cell>
          <cell r="E172" t="str">
            <v>M</v>
          </cell>
          <cell r="F172" t="str">
            <v>Dev</v>
          </cell>
          <cell r="G172" t="str">
            <v>DEV BOYS</v>
          </cell>
        </row>
        <row r="173">
          <cell r="A173">
            <v>183</v>
          </cell>
          <cell r="B173" t="str">
            <v>Ryan Connolly</v>
          </cell>
          <cell r="C173">
            <v>3</v>
          </cell>
          <cell r="D173" t="str">
            <v>STL</v>
          </cell>
          <cell r="E173" t="str">
            <v>M</v>
          </cell>
          <cell r="F173" t="str">
            <v>Dev</v>
          </cell>
          <cell r="G173" t="str">
            <v>DEV BOYS</v>
          </cell>
        </row>
        <row r="174">
          <cell r="A174">
            <v>184</v>
          </cell>
          <cell r="B174" t="str">
            <v>Sam West</v>
          </cell>
          <cell r="C174">
            <v>3</v>
          </cell>
          <cell r="D174" t="str">
            <v>STL</v>
          </cell>
          <cell r="E174" t="str">
            <v>M</v>
          </cell>
          <cell r="F174" t="str">
            <v>Dev</v>
          </cell>
          <cell r="G174" t="str">
            <v>DEV BOYS</v>
          </cell>
        </row>
        <row r="175">
          <cell r="A175">
            <v>185</v>
          </cell>
          <cell r="B175" t="str">
            <v>Alex Klein</v>
          </cell>
          <cell r="C175">
            <v>4</v>
          </cell>
          <cell r="D175" t="str">
            <v>STL</v>
          </cell>
          <cell r="E175" t="str">
            <v>M</v>
          </cell>
          <cell r="F175" t="str">
            <v>Dev</v>
          </cell>
          <cell r="G175" t="str">
            <v>DEV BOYS</v>
          </cell>
        </row>
        <row r="176">
          <cell r="A176">
            <v>186</v>
          </cell>
          <cell r="B176" t="str">
            <v>Andrew Klein</v>
          </cell>
          <cell r="C176">
            <v>4</v>
          </cell>
          <cell r="D176" t="str">
            <v>STL</v>
          </cell>
          <cell r="E176" t="str">
            <v>M</v>
          </cell>
          <cell r="F176" t="str">
            <v>Dev</v>
          </cell>
          <cell r="G176" t="str">
            <v>DEV BOYS</v>
          </cell>
        </row>
        <row r="177">
          <cell r="A177">
            <v>187</v>
          </cell>
          <cell r="B177" t="str">
            <v>Carson Brown</v>
          </cell>
          <cell r="C177">
            <v>4</v>
          </cell>
          <cell r="D177" t="str">
            <v>STL</v>
          </cell>
          <cell r="E177" t="str">
            <v>M</v>
          </cell>
          <cell r="F177" t="str">
            <v>Dev</v>
          </cell>
          <cell r="G177" t="str">
            <v>DEV BOYS</v>
          </cell>
        </row>
        <row r="178">
          <cell r="A178">
            <v>188</v>
          </cell>
          <cell r="B178" t="str">
            <v>Dominic Cortes</v>
          </cell>
          <cell r="C178">
            <v>4</v>
          </cell>
          <cell r="D178" t="str">
            <v>STL</v>
          </cell>
          <cell r="E178" t="str">
            <v>M</v>
          </cell>
          <cell r="F178" t="str">
            <v>Dev</v>
          </cell>
          <cell r="G178" t="str">
            <v>DEV BOYS</v>
          </cell>
        </row>
        <row r="179">
          <cell r="A179">
            <v>189</v>
          </cell>
          <cell r="B179" t="str">
            <v>Emory Van Ackeren</v>
          </cell>
          <cell r="C179">
            <v>4</v>
          </cell>
          <cell r="D179" t="str">
            <v>STL</v>
          </cell>
          <cell r="E179" t="str">
            <v>M</v>
          </cell>
          <cell r="F179" t="str">
            <v>Dev</v>
          </cell>
          <cell r="G179" t="str">
            <v>DEV BOYS</v>
          </cell>
        </row>
        <row r="180">
          <cell r="A180">
            <v>190</v>
          </cell>
          <cell r="B180" t="str">
            <v>Henry Klinar</v>
          </cell>
          <cell r="C180">
            <v>4</v>
          </cell>
          <cell r="D180" t="str">
            <v>STL</v>
          </cell>
          <cell r="E180" t="str">
            <v>M</v>
          </cell>
          <cell r="F180" t="str">
            <v>Dev</v>
          </cell>
          <cell r="G180" t="str">
            <v>DEV BOYS</v>
          </cell>
        </row>
        <row r="181">
          <cell r="A181">
            <v>191</v>
          </cell>
          <cell r="B181" t="str">
            <v>Rowan Creely</v>
          </cell>
          <cell r="C181">
            <v>4</v>
          </cell>
          <cell r="D181" t="str">
            <v>STL</v>
          </cell>
          <cell r="E181" t="str">
            <v>F</v>
          </cell>
          <cell r="F181" t="str">
            <v>Dev</v>
          </cell>
          <cell r="G181" t="str">
            <v>DEV GIRLS</v>
          </cell>
        </row>
        <row r="182">
          <cell r="A182">
            <v>192</v>
          </cell>
          <cell r="B182" t="str">
            <v>Noelle West</v>
          </cell>
          <cell r="C182">
            <v>1</v>
          </cell>
          <cell r="D182" t="str">
            <v>STL</v>
          </cell>
          <cell r="E182" t="str">
            <v>F</v>
          </cell>
          <cell r="F182" t="str">
            <v>Dev</v>
          </cell>
          <cell r="G182" t="str">
            <v>DEV GIRLS</v>
          </cell>
        </row>
        <row r="183">
          <cell r="A183">
            <v>193</v>
          </cell>
          <cell r="B183" t="str">
            <v>Ava Yoder</v>
          </cell>
          <cell r="C183">
            <v>5</v>
          </cell>
          <cell r="D183" t="str">
            <v>STL</v>
          </cell>
          <cell r="E183" t="str">
            <v>F</v>
          </cell>
          <cell r="F183" t="str">
            <v>JV</v>
          </cell>
          <cell r="G183" t="str">
            <v>JV GIRLS</v>
          </cell>
        </row>
        <row r="184">
          <cell r="A184">
            <v>194</v>
          </cell>
          <cell r="B184" t="str">
            <v>Clancy Orie</v>
          </cell>
          <cell r="C184">
            <v>5</v>
          </cell>
          <cell r="D184" t="str">
            <v>STL</v>
          </cell>
          <cell r="E184" t="str">
            <v>M</v>
          </cell>
          <cell r="F184" t="str">
            <v>JV</v>
          </cell>
          <cell r="G184" t="str">
            <v>JV BOYS</v>
          </cell>
        </row>
        <row r="185">
          <cell r="A185">
            <v>195</v>
          </cell>
          <cell r="B185" t="str">
            <v>Evelyn West</v>
          </cell>
          <cell r="C185">
            <v>5</v>
          </cell>
          <cell r="D185" t="str">
            <v>STL</v>
          </cell>
          <cell r="E185" t="str">
            <v>F</v>
          </cell>
          <cell r="F185" t="str">
            <v>JV</v>
          </cell>
          <cell r="G185" t="str">
            <v>JV GIRLS</v>
          </cell>
        </row>
        <row r="186">
          <cell r="A186">
            <v>196</v>
          </cell>
          <cell r="B186" t="str">
            <v>Madison Saxe</v>
          </cell>
          <cell r="C186">
            <v>5</v>
          </cell>
          <cell r="D186" t="str">
            <v>STL</v>
          </cell>
          <cell r="E186" t="str">
            <v>F</v>
          </cell>
          <cell r="F186" t="str">
            <v>JV</v>
          </cell>
          <cell r="G186" t="str">
            <v>JV GIRLS</v>
          </cell>
        </row>
        <row r="187">
          <cell r="A187">
            <v>197</v>
          </cell>
          <cell r="B187" t="str">
            <v>Mallory Kuntz</v>
          </cell>
          <cell r="C187">
            <v>5</v>
          </cell>
          <cell r="D187" t="str">
            <v>STL</v>
          </cell>
          <cell r="E187" t="str">
            <v>F</v>
          </cell>
          <cell r="F187" t="str">
            <v>JV</v>
          </cell>
          <cell r="G187" t="str">
            <v>JV GIRLS</v>
          </cell>
        </row>
        <row r="188">
          <cell r="A188">
            <v>198</v>
          </cell>
          <cell r="B188" t="str">
            <v>Alaina Filoon</v>
          </cell>
          <cell r="C188">
            <v>6</v>
          </cell>
          <cell r="D188" t="str">
            <v>STL</v>
          </cell>
          <cell r="E188" t="str">
            <v>F</v>
          </cell>
          <cell r="F188" t="str">
            <v>JV</v>
          </cell>
          <cell r="G188" t="str">
            <v>JV GIRLS</v>
          </cell>
        </row>
        <row r="189">
          <cell r="A189">
            <v>199</v>
          </cell>
          <cell r="B189" t="str">
            <v>Alex Cortes</v>
          </cell>
          <cell r="C189">
            <v>6</v>
          </cell>
          <cell r="D189" t="str">
            <v>STL</v>
          </cell>
          <cell r="E189" t="str">
            <v>F</v>
          </cell>
          <cell r="F189" t="str">
            <v>JV</v>
          </cell>
          <cell r="G189" t="str">
            <v>JV GIRLS</v>
          </cell>
        </row>
        <row r="190">
          <cell r="A190">
            <v>200</v>
          </cell>
          <cell r="B190" t="str">
            <v>Ellie Maentz</v>
          </cell>
          <cell r="C190">
            <v>6</v>
          </cell>
          <cell r="D190" t="str">
            <v>STL</v>
          </cell>
          <cell r="E190" t="str">
            <v>F</v>
          </cell>
          <cell r="F190" t="str">
            <v>JV</v>
          </cell>
          <cell r="G190" t="str">
            <v>JV GIRLS</v>
          </cell>
        </row>
        <row r="191">
          <cell r="A191">
            <v>201</v>
          </cell>
          <cell r="B191" t="str">
            <v>Emily Lukasewicz</v>
          </cell>
          <cell r="C191">
            <v>6</v>
          </cell>
          <cell r="D191" t="str">
            <v>STL</v>
          </cell>
          <cell r="E191" t="str">
            <v>F</v>
          </cell>
          <cell r="F191" t="str">
            <v>JV</v>
          </cell>
          <cell r="G191" t="str">
            <v>JV GIRLS</v>
          </cell>
        </row>
        <row r="192">
          <cell r="A192">
            <v>202</v>
          </cell>
          <cell r="B192" t="str">
            <v>Julie Brandwein</v>
          </cell>
          <cell r="C192">
            <v>6</v>
          </cell>
          <cell r="D192" t="str">
            <v>STL</v>
          </cell>
          <cell r="E192" t="str">
            <v>F</v>
          </cell>
          <cell r="F192" t="str">
            <v>JV</v>
          </cell>
          <cell r="G192" t="str">
            <v>JV GIRLS</v>
          </cell>
        </row>
        <row r="193">
          <cell r="A193">
            <v>203</v>
          </cell>
          <cell r="B193" t="str">
            <v>Katie Erfort</v>
          </cell>
          <cell r="C193">
            <v>6</v>
          </cell>
          <cell r="D193" t="str">
            <v>STL</v>
          </cell>
          <cell r="E193" t="str">
            <v>F</v>
          </cell>
          <cell r="F193" t="str">
            <v>JV</v>
          </cell>
          <cell r="G193" t="str">
            <v>JV GIRLS</v>
          </cell>
        </row>
        <row r="194">
          <cell r="A194">
            <v>204</v>
          </cell>
          <cell r="B194" t="str">
            <v>Maya Chlystek</v>
          </cell>
          <cell r="C194">
            <v>6</v>
          </cell>
          <cell r="D194" t="str">
            <v>STL</v>
          </cell>
          <cell r="E194" t="str">
            <v>F</v>
          </cell>
          <cell r="F194" t="str">
            <v>JV</v>
          </cell>
          <cell r="G194" t="str">
            <v>JV GIRLS</v>
          </cell>
        </row>
        <row r="195">
          <cell r="A195">
            <v>205</v>
          </cell>
          <cell r="B195" t="str">
            <v>Meagan McKenna</v>
          </cell>
          <cell r="C195">
            <v>6</v>
          </cell>
          <cell r="D195" t="str">
            <v>STL</v>
          </cell>
          <cell r="E195" t="str">
            <v>F</v>
          </cell>
          <cell r="F195" t="str">
            <v>JV</v>
          </cell>
          <cell r="G195" t="str">
            <v>JV GIRLS</v>
          </cell>
        </row>
        <row r="196">
          <cell r="A196">
            <v>206</v>
          </cell>
          <cell r="B196" t="str">
            <v>Adam Vas</v>
          </cell>
          <cell r="C196">
            <v>5</v>
          </cell>
          <cell r="D196" t="str">
            <v>STL</v>
          </cell>
          <cell r="E196" t="str">
            <v>M</v>
          </cell>
          <cell r="F196" t="str">
            <v>JV</v>
          </cell>
          <cell r="G196" t="str">
            <v>JV BOYS</v>
          </cell>
        </row>
        <row r="197">
          <cell r="A197">
            <v>207</v>
          </cell>
          <cell r="B197" t="str">
            <v>Anthony Amarose</v>
          </cell>
          <cell r="C197">
            <v>5</v>
          </cell>
          <cell r="D197" t="str">
            <v>STL</v>
          </cell>
          <cell r="E197" t="str">
            <v>M</v>
          </cell>
          <cell r="F197" t="str">
            <v>JV</v>
          </cell>
          <cell r="G197" t="str">
            <v>JV BOYS</v>
          </cell>
        </row>
        <row r="198">
          <cell r="A198">
            <v>208</v>
          </cell>
          <cell r="B198" t="str">
            <v>Austin Hruby</v>
          </cell>
          <cell r="C198">
            <v>5</v>
          </cell>
          <cell r="D198" t="str">
            <v>STL</v>
          </cell>
          <cell r="E198" t="str">
            <v>M</v>
          </cell>
          <cell r="F198" t="str">
            <v>JV</v>
          </cell>
          <cell r="G198" t="str">
            <v>JV BOYS</v>
          </cell>
        </row>
        <row r="199">
          <cell r="A199">
            <v>209</v>
          </cell>
          <cell r="B199" t="str">
            <v>Bradley Gompers</v>
          </cell>
          <cell r="C199">
            <v>5</v>
          </cell>
          <cell r="D199" t="str">
            <v>STL</v>
          </cell>
          <cell r="E199" t="str">
            <v>M</v>
          </cell>
          <cell r="F199" t="str">
            <v>JV</v>
          </cell>
          <cell r="G199" t="str">
            <v>JV BOYS</v>
          </cell>
        </row>
        <row r="200">
          <cell r="A200">
            <v>210</v>
          </cell>
          <cell r="B200" t="str">
            <v>Brendan Staley</v>
          </cell>
          <cell r="C200">
            <v>5</v>
          </cell>
          <cell r="D200" t="str">
            <v>STL</v>
          </cell>
          <cell r="E200" t="str">
            <v>M</v>
          </cell>
          <cell r="F200" t="str">
            <v>JV</v>
          </cell>
          <cell r="G200" t="str">
            <v>JV BOYS</v>
          </cell>
        </row>
        <row r="201">
          <cell r="A201">
            <v>211</v>
          </cell>
          <cell r="B201" t="str">
            <v>Brenden McCarthy</v>
          </cell>
          <cell r="C201">
            <v>5</v>
          </cell>
          <cell r="D201" t="str">
            <v>STL</v>
          </cell>
          <cell r="E201" t="str">
            <v>M</v>
          </cell>
          <cell r="F201" t="str">
            <v>JV</v>
          </cell>
          <cell r="G201" t="str">
            <v>JV BOYS</v>
          </cell>
        </row>
        <row r="202">
          <cell r="A202">
            <v>212</v>
          </cell>
          <cell r="B202" t="str">
            <v>Bryce Samson</v>
          </cell>
          <cell r="C202">
            <v>5</v>
          </cell>
          <cell r="D202" t="str">
            <v>STL</v>
          </cell>
          <cell r="E202" t="str">
            <v>M</v>
          </cell>
          <cell r="F202" t="str">
            <v>JV</v>
          </cell>
          <cell r="G202" t="str">
            <v>JV BOYS</v>
          </cell>
        </row>
        <row r="203">
          <cell r="A203">
            <v>213</v>
          </cell>
          <cell r="B203" t="str">
            <v>Mickey Vaccarello</v>
          </cell>
          <cell r="C203">
            <v>5</v>
          </cell>
          <cell r="D203" t="str">
            <v>STL</v>
          </cell>
          <cell r="E203" t="str">
            <v>M</v>
          </cell>
          <cell r="F203" t="str">
            <v>JV</v>
          </cell>
          <cell r="G203" t="str">
            <v>JV BOYS</v>
          </cell>
        </row>
        <row r="204">
          <cell r="A204">
            <v>214</v>
          </cell>
          <cell r="B204" t="str">
            <v>Quinn Chalovich</v>
          </cell>
          <cell r="C204">
            <v>5</v>
          </cell>
          <cell r="D204" t="str">
            <v>STL</v>
          </cell>
          <cell r="E204" t="str">
            <v>M</v>
          </cell>
          <cell r="F204" t="str">
            <v>JV</v>
          </cell>
          <cell r="G204" t="str">
            <v>JV BOYS</v>
          </cell>
        </row>
        <row r="205">
          <cell r="A205">
            <v>215</v>
          </cell>
          <cell r="B205" t="str">
            <v>Regis Manion</v>
          </cell>
          <cell r="C205">
            <v>5</v>
          </cell>
          <cell r="D205" t="str">
            <v>STL</v>
          </cell>
          <cell r="E205" t="str">
            <v>M</v>
          </cell>
          <cell r="F205" t="str">
            <v>JV</v>
          </cell>
          <cell r="G205" t="str">
            <v>JV BOYS</v>
          </cell>
        </row>
        <row r="206">
          <cell r="A206">
            <v>216</v>
          </cell>
          <cell r="B206" t="str">
            <v>Sean Thelk</v>
          </cell>
          <cell r="C206">
            <v>5</v>
          </cell>
          <cell r="D206" t="str">
            <v>STL</v>
          </cell>
          <cell r="E206" t="str">
            <v>M</v>
          </cell>
          <cell r="F206" t="str">
            <v>JV</v>
          </cell>
          <cell r="G206" t="str">
            <v>JV BOYS</v>
          </cell>
        </row>
        <row r="207">
          <cell r="A207">
            <v>217</v>
          </cell>
          <cell r="B207" t="str">
            <v>Donovan Harris</v>
          </cell>
          <cell r="C207">
            <v>6</v>
          </cell>
          <cell r="D207" t="str">
            <v>STL</v>
          </cell>
          <cell r="E207" t="str">
            <v>M</v>
          </cell>
          <cell r="F207" t="str">
            <v>JV</v>
          </cell>
          <cell r="G207" t="str">
            <v>JV BOYS</v>
          </cell>
        </row>
        <row r="208">
          <cell r="A208">
            <v>218</v>
          </cell>
          <cell r="B208" t="str">
            <v>Hunter Maher</v>
          </cell>
          <cell r="C208">
            <v>6</v>
          </cell>
          <cell r="D208" t="str">
            <v>STL</v>
          </cell>
          <cell r="E208" t="str">
            <v>M</v>
          </cell>
          <cell r="F208" t="str">
            <v>JV</v>
          </cell>
          <cell r="G208" t="str">
            <v>JV BOYS</v>
          </cell>
        </row>
        <row r="209">
          <cell r="A209">
            <v>219</v>
          </cell>
          <cell r="B209" t="str">
            <v>Landon Savine</v>
          </cell>
          <cell r="C209">
            <v>6</v>
          </cell>
          <cell r="D209" t="str">
            <v>STL</v>
          </cell>
          <cell r="E209" t="str">
            <v>M</v>
          </cell>
          <cell r="F209" t="str">
            <v>JV</v>
          </cell>
          <cell r="G209" t="str">
            <v>JV BOYS</v>
          </cell>
        </row>
        <row r="210">
          <cell r="A210">
            <v>220</v>
          </cell>
          <cell r="B210" t="str">
            <v>Paul Cobleigh</v>
          </cell>
          <cell r="C210">
            <v>6</v>
          </cell>
          <cell r="D210" t="str">
            <v>STL</v>
          </cell>
          <cell r="E210" t="str">
            <v>M</v>
          </cell>
          <cell r="F210" t="str">
            <v>JV</v>
          </cell>
          <cell r="G210" t="str">
            <v>JV BOYS</v>
          </cell>
        </row>
        <row r="211">
          <cell r="A211">
            <v>221</v>
          </cell>
          <cell r="B211" t="str">
            <v>Alexandra Dixon</v>
          </cell>
          <cell r="C211">
            <v>7</v>
          </cell>
          <cell r="D211" t="str">
            <v>STL</v>
          </cell>
          <cell r="E211" t="str">
            <v>F</v>
          </cell>
          <cell r="F211" t="str">
            <v>Varsity</v>
          </cell>
          <cell r="G211" t="str">
            <v>VARSITY GIRLS</v>
          </cell>
        </row>
        <row r="212">
          <cell r="A212">
            <v>222</v>
          </cell>
          <cell r="B212" t="str">
            <v>Amelia Klinar</v>
          </cell>
          <cell r="C212">
            <v>7</v>
          </cell>
          <cell r="D212" t="str">
            <v>STL</v>
          </cell>
          <cell r="E212" t="str">
            <v>F</v>
          </cell>
          <cell r="F212" t="str">
            <v>Varsity</v>
          </cell>
          <cell r="G212" t="str">
            <v>VARSITY GIRLS</v>
          </cell>
        </row>
        <row r="213">
          <cell r="A213">
            <v>223</v>
          </cell>
          <cell r="B213" t="str">
            <v>Kaylee Knobel</v>
          </cell>
          <cell r="C213">
            <v>7</v>
          </cell>
          <cell r="D213" t="str">
            <v>STL</v>
          </cell>
          <cell r="E213" t="str">
            <v>F</v>
          </cell>
          <cell r="F213" t="str">
            <v>Varsity</v>
          </cell>
          <cell r="G213" t="str">
            <v>VARSITY GIRLS</v>
          </cell>
        </row>
        <row r="214">
          <cell r="A214">
            <v>224</v>
          </cell>
          <cell r="B214" t="str">
            <v>Mary Amarose</v>
          </cell>
          <cell r="C214">
            <v>7</v>
          </cell>
          <cell r="D214" t="str">
            <v>STL</v>
          </cell>
          <cell r="E214" t="str">
            <v>F</v>
          </cell>
          <cell r="F214" t="str">
            <v>Varsity</v>
          </cell>
          <cell r="G214" t="str">
            <v>VARSITY GIRLS</v>
          </cell>
        </row>
        <row r="215">
          <cell r="A215">
            <v>225</v>
          </cell>
          <cell r="B215" t="str">
            <v>Mary Connolly</v>
          </cell>
          <cell r="C215">
            <v>7</v>
          </cell>
          <cell r="D215" t="str">
            <v>STL</v>
          </cell>
          <cell r="E215" t="str">
            <v>F</v>
          </cell>
          <cell r="F215" t="str">
            <v>Varsity</v>
          </cell>
          <cell r="G215" t="str">
            <v>VARSITY GIRLS</v>
          </cell>
        </row>
        <row r="216">
          <cell r="A216">
            <v>226</v>
          </cell>
          <cell r="B216" t="str">
            <v>Mary Nagy</v>
          </cell>
          <cell r="C216">
            <v>7</v>
          </cell>
          <cell r="D216" t="str">
            <v>STL</v>
          </cell>
          <cell r="E216" t="str">
            <v>F</v>
          </cell>
          <cell r="F216" t="str">
            <v>Varsity</v>
          </cell>
          <cell r="G216" t="str">
            <v>VARSITY GIRLS</v>
          </cell>
        </row>
        <row r="217">
          <cell r="A217">
            <v>227</v>
          </cell>
          <cell r="B217" t="str">
            <v>Rylie Saxe</v>
          </cell>
          <cell r="C217">
            <v>7</v>
          </cell>
          <cell r="D217" t="str">
            <v>STL</v>
          </cell>
          <cell r="E217" t="str">
            <v>F</v>
          </cell>
          <cell r="F217" t="str">
            <v>Varsity</v>
          </cell>
          <cell r="G217" t="str">
            <v>VARSITY GIRLS</v>
          </cell>
        </row>
        <row r="218">
          <cell r="A218">
            <v>228</v>
          </cell>
          <cell r="B218" t="str">
            <v>Hailey Knoll</v>
          </cell>
          <cell r="C218">
            <v>8</v>
          </cell>
          <cell r="D218" t="str">
            <v>STL</v>
          </cell>
          <cell r="E218" t="str">
            <v>F</v>
          </cell>
          <cell r="F218" t="str">
            <v>Varsity</v>
          </cell>
          <cell r="G218" t="str">
            <v>VARSITY GIRLS</v>
          </cell>
        </row>
        <row r="219">
          <cell r="A219">
            <v>229</v>
          </cell>
          <cell r="B219" t="str">
            <v>Keira Sipe</v>
          </cell>
          <cell r="C219">
            <v>8</v>
          </cell>
          <cell r="D219" t="str">
            <v>STL</v>
          </cell>
          <cell r="E219" t="str">
            <v>F</v>
          </cell>
          <cell r="F219" t="str">
            <v>Varsity</v>
          </cell>
          <cell r="G219" t="str">
            <v>VARSITY GIRLS</v>
          </cell>
        </row>
        <row r="220">
          <cell r="A220">
            <v>230</v>
          </cell>
          <cell r="B220" t="str">
            <v>Kylene Vas</v>
          </cell>
          <cell r="C220">
            <v>8</v>
          </cell>
          <cell r="D220" t="str">
            <v>STL</v>
          </cell>
          <cell r="E220" t="str">
            <v>F</v>
          </cell>
          <cell r="F220" t="str">
            <v>Varsity</v>
          </cell>
          <cell r="G220" t="str">
            <v>VARSITY GIRLS</v>
          </cell>
        </row>
        <row r="221">
          <cell r="A221">
            <v>231</v>
          </cell>
          <cell r="B221" t="str">
            <v>Lily Marchand</v>
          </cell>
          <cell r="C221">
            <v>8</v>
          </cell>
          <cell r="D221" t="str">
            <v>STL</v>
          </cell>
          <cell r="E221" t="str">
            <v>F</v>
          </cell>
          <cell r="F221" t="str">
            <v>Varsity</v>
          </cell>
          <cell r="G221" t="str">
            <v>VARSITY GIRLS</v>
          </cell>
        </row>
        <row r="222">
          <cell r="A222">
            <v>232</v>
          </cell>
          <cell r="B222" t="str">
            <v>Megan Erfort</v>
          </cell>
          <cell r="C222">
            <v>8</v>
          </cell>
          <cell r="D222" t="str">
            <v>STL</v>
          </cell>
          <cell r="E222" t="str">
            <v>F</v>
          </cell>
          <cell r="F222" t="str">
            <v>Varsity</v>
          </cell>
          <cell r="G222" t="str">
            <v>VARSITY GIRLS</v>
          </cell>
        </row>
        <row r="223">
          <cell r="A223">
            <v>233</v>
          </cell>
          <cell r="B223" t="str">
            <v>Molly Maher</v>
          </cell>
          <cell r="C223">
            <v>8</v>
          </cell>
          <cell r="D223" t="str">
            <v>STL</v>
          </cell>
          <cell r="E223" t="str">
            <v>F</v>
          </cell>
          <cell r="F223" t="str">
            <v>Varsity</v>
          </cell>
          <cell r="G223" t="str">
            <v>VARSITY GIRLS</v>
          </cell>
        </row>
        <row r="224">
          <cell r="A224">
            <v>234</v>
          </cell>
          <cell r="B224" t="str">
            <v>Nicole Lusk</v>
          </cell>
          <cell r="C224">
            <v>8</v>
          </cell>
          <cell r="D224" t="str">
            <v>STL</v>
          </cell>
          <cell r="E224" t="str">
            <v>F</v>
          </cell>
          <cell r="F224" t="str">
            <v>Varsity</v>
          </cell>
          <cell r="G224" t="str">
            <v>VARSITY GIRLS</v>
          </cell>
        </row>
        <row r="225">
          <cell r="A225">
            <v>235</v>
          </cell>
          <cell r="B225" t="str">
            <v>Sara Osterhaus</v>
          </cell>
          <cell r="C225">
            <v>8</v>
          </cell>
          <cell r="D225" t="str">
            <v>STL</v>
          </cell>
          <cell r="E225" t="str">
            <v>F</v>
          </cell>
          <cell r="F225" t="str">
            <v>Varsity</v>
          </cell>
          <cell r="G225" t="str">
            <v>VARSITY GIRLS</v>
          </cell>
        </row>
        <row r="226">
          <cell r="A226">
            <v>236</v>
          </cell>
          <cell r="B226" t="str">
            <v>Shannon Thelk</v>
          </cell>
          <cell r="C226">
            <v>8</v>
          </cell>
          <cell r="D226" t="str">
            <v>STL</v>
          </cell>
          <cell r="E226" t="str">
            <v>F</v>
          </cell>
          <cell r="F226" t="str">
            <v>Varsity</v>
          </cell>
          <cell r="G226" t="str">
            <v>VARSITY GIRLS</v>
          </cell>
        </row>
        <row r="227">
          <cell r="A227">
            <v>237</v>
          </cell>
          <cell r="B227" t="str">
            <v>Jack Guzowski</v>
          </cell>
          <cell r="C227">
            <v>7</v>
          </cell>
          <cell r="D227" t="str">
            <v>STL</v>
          </cell>
          <cell r="E227" t="str">
            <v>M</v>
          </cell>
          <cell r="F227" t="str">
            <v>Varsity</v>
          </cell>
          <cell r="G227" t="str">
            <v>VARSITY BOYS</v>
          </cell>
        </row>
        <row r="228">
          <cell r="A228">
            <v>238</v>
          </cell>
          <cell r="B228" t="str">
            <v>Nathan Klein</v>
          </cell>
          <cell r="C228">
            <v>7</v>
          </cell>
          <cell r="D228" t="str">
            <v>STL</v>
          </cell>
          <cell r="E228" t="str">
            <v>M</v>
          </cell>
          <cell r="F228" t="str">
            <v>Varsity</v>
          </cell>
          <cell r="G228" t="str">
            <v>VARSITY BOYS</v>
          </cell>
        </row>
        <row r="229">
          <cell r="A229">
            <v>239</v>
          </cell>
          <cell r="B229" t="str">
            <v>Brendan Mattes</v>
          </cell>
          <cell r="C229">
            <v>8</v>
          </cell>
          <cell r="D229" t="str">
            <v>STL</v>
          </cell>
          <cell r="E229" t="str">
            <v>M</v>
          </cell>
          <cell r="F229" t="str">
            <v>Varsity</v>
          </cell>
          <cell r="G229" t="str">
            <v>VARSITY BOYS</v>
          </cell>
        </row>
        <row r="230">
          <cell r="A230">
            <v>240</v>
          </cell>
          <cell r="B230" t="str">
            <v>Drew West</v>
          </cell>
          <cell r="C230">
            <v>8</v>
          </cell>
          <cell r="D230" t="str">
            <v>STL</v>
          </cell>
          <cell r="E230" t="str">
            <v>M</v>
          </cell>
          <cell r="F230" t="str">
            <v>Varsity</v>
          </cell>
          <cell r="G230" t="str">
            <v>VARSITY BOYS</v>
          </cell>
        </row>
        <row r="231">
          <cell r="A231">
            <v>241</v>
          </cell>
          <cell r="B231" t="str">
            <v>Jackson Savine</v>
          </cell>
          <cell r="C231">
            <v>8</v>
          </cell>
          <cell r="D231" t="str">
            <v>STL</v>
          </cell>
          <cell r="E231" t="str">
            <v>M</v>
          </cell>
          <cell r="F231" t="str">
            <v>Varsity</v>
          </cell>
          <cell r="G231" t="str">
            <v>VARSITY BOYS</v>
          </cell>
        </row>
        <row r="232">
          <cell r="A232">
            <v>242</v>
          </cell>
          <cell r="B232" t="str">
            <v>Mason Woolensack</v>
          </cell>
          <cell r="C232">
            <v>8</v>
          </cell>
          <cell r="D232" t="str">
            <v>STL</v>
          </cell>
          <cell r="E232" t="str">
            <v>M</v>
          </cell>
          <cell r="F232" t="str">
            <v>Varsity</v>
          </cell>
          <cell r="G232" t="str">
            <v>VARSITY BOYS</v>
          </cell>
        </row>
        <row r="233">
          <cell r="A233">
            <v>243</v>
          </cell>
          <cell r="B233" t="str">
            <v>Matt Schearer</v>
          </cell>
          <cell r="C233">
            <v>8</v>
          </cell>
          <cell r="D233" t="str">
            <v>STL</v>
          </cell>
          <cell r="E233" t="str">
            <v>M</v>
          </cell>
          <cell r="F233" t="str">
            <v>Varsity</v>
          </cell>
          <cell r="G233" t="str">
            <v>VARSITY BOYS</v>
          </cell>
        </row>
        <row r="234">
          <cell r="A234">
            <v>244</v>
          </cell>
          <cell r="B234" t="str">
            <v>Ryan McKenna</v>
          </cell>
          <cell r="C234">
            <v>8</v>
          </cell>
          <cell r="D234" t="str">
            <v>STL</v>
          </cell>
          <cell r="E234" t="str">
            <v>M</v>
          </cell>
          <cell r="F234" t="str">
            <v>Varsity</v>
          </cell>
          <cell r="G234" t="str">
            <v>VARSITY BOYS</v>
          </cell>
        </row>
        <row r="235">
          <cell r="A235">
            <v>245</v>
          </cell>
          <cell r="B235" t="str">
            <v>Will Hess</v>
          </cell>
          <cell r="C235">
            <v>8</v>
          </cell>
          <cell r="D235" t="str">
            <v>STL</v>
          </cell>
          <cell r="E235" t="str">
            <v>M</v>
          </cell>
          <cell r="F235" t="str">
            <v>Varsity</v>
          </cell>
          <cell r="G235" t="str">
            <v>VARSITY BOYS</v>
          </cell>
        </row>
        <row r="236">
          <cell r="A236">
            <v>246</v>
          </cell>
          <cell r="B236" t="str">
            <v>Zach Crookshank</v>
          </cell>
          <cell r="C236">
            <v>8</v>
          </cell>
          <cell r="D236" t="str">
            <v>STL</v>
          </cell>
          <cell r="E236" t="str">
            <v>M</v>
          </cell>
          <cell r="F236" t="str">
            <v>Varsity</v>
          </cell>
          <cell r="G236" t="str">
            <v>VARSITY BOYS</v>
          </cell>
        </row>
        <row r="237">
          <cell r="A237">
            <v>247</v>
          </cell>
          <cell r="B237" t="str">
            <v>Julia Bannister</v>
          </cell>
          <cell r="C237">
            <v>6</v>
          </cell>
          <cell r="D237" t="str">
            <v>STL</v>
          </cell>
          <cell r="E237" t="str">
            <v>F</v>
          </cell>
          <cell r="F237" t="str">
            <v>JV</v>
          </cell>
          <cell r="G237" t="str">
            <v>JV GIRLS</v>
          </cell>
        </row>
        <row r="238">
          <cell r="A238">
            <v>248</v>
          </cell>
          <cell r="B238" t="str">
            <v>Sophia Peretin</v>
          </cell>
          <cell r="C238">
            <v>6</v>
          </cell>
          <cell r="D238" t="str">
            <v>STL</v>
          </cell>
          <cell r="E238" t="str">
            <v>F</v>
          </cell>
          <cell r="F238" t="str">
            <v>JV</v>
          </cell>
          <cell r="G238" t="str">
            <v>JV GIRLS</v>
          </cell>
        </row>
        <row r="239">
          <cell r="A239">
            <v>249</v>
          </cell>
          <cell r="B239" t="str">
            <v>Gabe Peretin</v>
          </cell>
          <cell r="C239">
            <v>1</v>
          </cell>
          <cell r="D239" t="str">
            <v>STL</v>
          </cell>
          <cell r="E239" t="str">
            <v>M</v>
          </cell>
          <cell r="F239" t="str">
            <v>Dev</v>
          </cell>
          <cell r="G239" t="str">
            <v>DEV BOYS</v>
          </cell>
        </row>
        <row r="240">
          <cell r="A240">
            <v>250</v>
          </cell>
          <cell r="B240" t="str">
            <v>Cassidy Vaccarello</v>
          </cell>
          <cell r="C240">
            <v>8</v>
          </cell>
          <cell r="D240" t="str">
            <v>STL</v>
          </cell>
          <cell r="E240" t="str">
            <v>F</v>
          </cell>
          <cell r="F240" t="str">
            <v>Varsity</v>
          </cell>
          <cell r="G240" t="str">
            <v>VARSITY GIRLS</v>
          </cell>
        </row>
        <row r="241">
          <cell r="A241">
            <v>251</v>
          </cell>
          <cell r="B241" t="str">
            <v>Arianna DeCuir</v>
          </cell>
          <cell r="C241">
            <v>3</v>
          </cell>
          <cell r="D241" t="str">
            <v>STL</v>
          </cell>
          <cell r="E241" t="str">
            <v>F</v>
          </cell>
          <cell r="F241" t="str">
            <v>Dev</v>
          </cell>
          <cell r="G241" t="str">
            <v>DEV GIRLS</v>
          </cell>
        </row>
        <row r="242">
          <cell r="A242">
            <v>252</v>
          </cell>
          <cell r="B242" t="str">
            <v>Colton Ginsberg</v>
          </cell>
          <cell r="C242">
            <v>2</v>
          </cell>
          <cell r="D242" t="str">
            <v>STL</v>
          </cell>
          <cell r="E242" t="str">
            <v>M</v>
          </cell>
          <cell r="F242" t="str">
            <v>Dev</v>
          </cell>
          <cell r="G242" t="str">
            <v>DEV BOYS</v>
          </cell>
        </row>
        <row r="243">
          <cell r="A243">
            <v>255</v>
          </cell>
          <cell r="B243" t="str">
            <v>Clare Koniecka</v>
          </cell>
          <cell r="C243">
            <v>1</v>
          </cell>
          <cell r="D243" t="str">
            <v>JBS</v>
          </cell>
          <cell r="E243" t="str">
            <v>F</v>
          </cell>
          <cell r="F243" t="str">
            <v>Dev</v>
          </cell>
          <cell r="G243" t="str">
            <v>DEV GIRLS</v>
          </cell>
        </row>
        <row r="244">
          <cell r="A244">
            <v>256</v>
          </cell>
          <cell r="B244" t="str">
            <v>Emma Tilger</v>
          </cell>
          <cell r="C244">
            <v>1</v>
          </cell>
          <cell r="D244" t="str">
            <v>JBS</v>
          </cell>
          <cell r="E244" t="str">
            <v>F</v>
          </cell>
          <cell r="F244" t="str">
            <v>Dev</v>
          </cell>
          <cell r="G244" t="str">
            <v>DEV GIRLS</v>
          </cell>
        </row>
        <row r="245">
          <cell r="A245">
            <v>257</v>
          </cell>
          <cell r="B245" t="str">
            <v>Melanie Smith</v>
          </cell>
          <cell r="C245">
            <v>1</v>
          </cell>
          <cell r="D245" t="str">
            <v>JBS</v>
          </cell>
          <cell r="E245" t="str">
            <v>F</v>
          </cell>
          <cell r="F245" t="str">
            <v>Dev</v>
          </cell>
          <cell r="G245" t="str">
            <v>DEV GIRLS</v>
          </cell>
        </row>
        <row r="246">
          <cell r="A246">
            <v>258</v>
          </cell>
          <cell r="B246" t="str">
            <v>Addison LaValley</v>
          </cell>
          <cell r="C246">
            <v>2</v>
          </cell>
          <cell r="D246" t="str">
            <v>JBS</v>
          </cell>
          <cell r="E246" t="str">
            <v>F</v>
          </cell>
          <cell r="F246" t="str">
            <v>Dev</v>
          </cell>
          <cell r="G246" t="str">
            <v>DEV GIRLS</v>
          </cell>
        </row>
        <row r="247">
          <cell r="A247">
            <v>259</v>
          </cell>
          <cell r="B247" t="str">
            <v>Alexis LaValley</v>
          </cell>
          <cell r="C247">
            <v>2</v>
          </cell>
          <cell r="D247" t="str">
            <v>JBS</v>
          </cell>
          <cell r="E247" t="str">
            <v>F</v>
          </cell>
          <cell r="F247" t="str">
            <v>Dev</v>
          </cell>
          <cell r="G247" t="str">
            <v>DEV GIRLS</v>
          </cell>
        </row>
        <row r="248">
          <cell r="A248">
            <v>260</v>
          </cell>
          <cell r="B248" t="str">
            <v>Kiley Fettis</v>
          </cell>
          <cell r="C248">
            <v>2</v>
          </cell>
          <cell r="D248" t="str">
            <v>JBS</v>
          </cell>
          <cell r="E248" t="str">
            <v>F</v>
          </cell>
          <cell r="F248" t="str">
            <v>Dev</v>
          </cell>
          <cell r="G248" t="str">
            <v>DEV GIRLS</v>
          </cell>
        </row>
        <row r="249">
          <cell r="A249">
            <v>261</v>
          </cell>
          <cell r="B249" t="str">
            <v>Sara Robertson</v>
          </cell>
          <cell r="C249">
            <v>2</v>
          </cell>
          <cell r="D249" t="str">
            <v>JBS</v>
          </cell>
          <cell r="E249" t="str">
            <v>F</v>
          </cell>
          <cell r="F249" t="str">
            <v>Dev</v>
          </cell>
          <cell r="G249" t="str">
            <v>DEV GIRLS</v>
          </cell>
        </row>
        <row r="250">
          <cell r="A250">
            <v>262</v>
          </cell>
          <cell r="B250" t="str">
            <v>Delaney Highland</v>
          </cell>
          <cell r="C250">
            <v>3</v>
          </cell>
          <cell r="D250" t="str">
            <v>JBS</v>
          </cell>
          <cell r="E250" t="str">
            <v>F</v>
          </cell>
          <cell r="F250" t="str">
            <v>Dev</v>
          </cell>
          <cell r="G250" t="str">
            <v>DEV GIRLS</v>
          </cell>
        </row>
        <row r="251">
          <cell r="A251">
            <v>263</v>
          </cell>
          <cell r="B251" t="str">
            <v>Haylee LaValley</v>
          </cell>
          <cell r="C251">
            <v>3</v>
          </cell>
          <cell r="D251" t="str">
            <v>JBS</v>
          </cell>
          <cell r="E251" t="str">
            <v>F</v>
          </cell>
          <cell r="F251" t="str">
            <v>Dev</v>
          </cell>
          <cell r="G251" t="str">
            <v>DEV GIRLS</v>
          </cell>
        </row>
        <row r="252">
          <cell r="A252">
            <v>264</v>
          </cell>
          <cell r="B252" t="str">
            <v>Karyna Kohut</v>
          </cell>
          <cell r="C252">
            <v>3</v>
          </cell>
          <cell r="D252" t="str">
            <v>JBS</v>
          </cell>
          <cell r="E252" t="str">
            <v>F</v>
          </cell>
          <cell r="F252" t="str">
            <v>Dev</v>
          </cell>
          <cell r="G252" t="str">
            <v>DEV GIRLS</v>
          </cell>
        </row>
        <row r="253">
          <cell r="A253">
            <v>265</v>
          </cell>
          <cell r="B253" t="str">
            <v>Mackenzie Muir</v>
          </cell>
          <cell r="C253">
            <v>3</v>
          </cell>
          <cell r="D253" t="str">
            <v>JBS</v>
          </cell>
          <cell r="E253" t="str">
            <v>F</v>
          </cell>
          <cell r="F253" t="str">
            <v>Dev</v>
          </cell>
          <cell r="G253" t="str">
            <v>DEV GIRLS</v>
          </cell>
        </row>
        <row r="254">
          <cell r="A254">
            <v>266</v>
          </cell>
          <cell r="B254" t="str">
            <v>Emma Wright</v>
          </cell>
          <cell r="C254">
            <v>4</v>
          </cell>
          <cell r="D254" t="str">
            <v>JBS</v>
          </cell>
          <cell r="E254" t="str">
            <v>F</v>
          </cell>
          <cell r="F254" t="str">
            <v>Dev</v>
          </cell>
          <cell r="G254" t="str">
            <v>DEV GIRLS</v>
          </cell>
        </row>
        <row r="255">
          <cell r="A255">
            <v>267</v>
          </cell>
          <cell r="B255" t="str">
            <v>Faith Koniecka</v>
          </cell>
          <cell r="C255">
            <v>4</v>
          </cell>
          <cell r="D255" t="str">
            <v>JBS</v>
          </cell>
          <cell r="E255" t="str">
            <v>F</v>
          </cell>
          <cell r="F255" t="str">
            <v>Dev</v>
          </cell>
          <cell r="G255" t="str">
            <v>DEV GIRLS</v>
          </cell>
        </row>
        <row r="256">
          <cell r="A256">
            <v>268</v>
          </cell>
          <cell r="B256" t="str">
            <v>Marissa Tilger</v>
          </cell>
          <cell r="C256">
            <v>4</v>
          </cell>
          <cell r="D256" t="str">
            <v>JBS</v>
          </cell>
          <cell r="E256" t="str">
            <v>F</v>
          </cell>
          <cell r="F256" t="str">
            <v>Dev</v>
          </cell>
          <cell r="G256" t="str">
            <v>DEV GIRLS</v>
          </cell>
        </row>
        <row r="257">
          <cell r="A257">
            <v>269</v>
          </cell>
          <cell r="B257" t="str">
            <v>Taylor Stewart</v>
          </cell>
          <cell r="C257">
            <v>4</v>
          </cell>
          <cell r="D257" t="str">
            <v>JBS</v>
          </cell>
          <cell r="E257" t="str">
            <v>F</v>
          </cell>
          <cell r="F257" t="str">
            <v>Dev</v>
          </cell>
          <cell r="G257" t="str">
            <v>DEV GIRLS</v>
          </cell>
        </row>
        <row r="258">
          <cell r="A258">
            <v>270</v>
          </cell>
          <cell r="B258" t="str">
            <v>Johnny Mattern</v>
          </cell>
          <cell r="C258">
            <v>1</v>
          </cell>
          <cell r="D258" t="str">
            <v>JBS</v>
          </cell>
          <cell r="E258" t="str">
            <v>M</v>
          </cell>
          <cell r="F258" t="str">
            <v>Dev</v>
          </cell>
          <cell r="G258" t="str">
            <v>DEV BOYS</v>
          </cell>
        </row>
        <row r="259">
          <cell r="A259">
            <v>271</v>
          </cell>
          <cell r="B259" t="str">
            <v>Rizalino Domasig</v>
          </cell>
          <cell r="C259">
            <v>1</v>
          </cell>
          <cell r="D259" t="str">
            <v>JBS</v>
          </cell>
          <cell r="E259" t="str">
            <v>M</v>
          </cell>
          <cell r="F259" t="str">
            <v>Dev</v>
          </cell>
          <cell r="G259" t="str">
            <v>DEV BOYS</v>
          </cell>
        </row>
        <row r="260">
          <cell r="A260">
            <v>272</v>
          </cell>
          <cell r="B260" t="str">
            <v>Anthony Smith</v>
          </cell>
          <cell r="C260">
            <v>2</v>
          </cell>
          <cell r="D260" t="str">
            <v>JBS</v>
          </cell>
          <cell r="E260" t="str">
            <v>M</v>
          </cell>
          <cell r="F260" t="str">
            <v>Dev</v>
          </cell>
          <cell r="G260" t="str">
            <v>DEV BOYS</v>
          </cell>
        </row>
        <row r="261">
          <cell r="A261">
            <v>273</v>
          </cell>
          <cell r="B261" t="str">
            <v>Jacob Matthews</v>
          </cell>
          <cell r="C261">
            <v>2</v>
          </cell>
          <cell r="D261" t="str">
            <v>JBS</v>
          </cell>
          <cell r="E261" t="str">
            <v>M</v>
          </cell>
          <cell r="F261" t="str">
            <v>Dev</v>
          </cell>
          <cell r="G261" t="str">
            <v>DEV BOYS</v>
          </cell>
        </row>
        <row r="262">
          <cell r="A262">
            <v>274</v>
          </cell>
          <cell r="B262" t="str">
            <v>Matthew Brozek</v>
          </cell>
          <cell r="C262">
            <v>2</v>
          </cell>
          <cell r="D262" t="str">
            <v>JBS</v>
          </cell>
          <cell r="E262" t="str">
            <v>M</v>
          </cell>
          <cell r="F262" t="str">
            <v>Dev</v>
          </cell>
          <cell r="G262" t="str">
            <v>DEV BOYS</v>
          </cell>
        </row>
        <row r="263">
          <cell r="A263">
            <v>275</v>
          </cell>
          <cell r="B263" t="str">
            <v>Gavin Galket</v>
          </cell>
          <cell r="C263">
            <v>3</v>
          </cell>
          <cell r="D263" t="str">
            <v>JBS</v>
          </cell>
          <cell r="E263" t="str">
            <v>M</v>
          </cell>
          <cell r="F263" t="str">
            <v>Dev</v>
          </cell>
          <cell r="G263" t="str">
            <v>DEV BOYS</v>
          </cell>
        </row>
        <row r="264">
          <cell r="A264">
            <v>276</v>
          </cell>
          <cell r="B264" t="str">
            <v>Max Perez</v>
          </cell>
          <cell r="C264">
            <v>3</v>
          </cell>
          <cell r="D264" t="str">
            <v>JBS</v>
          </cell>
          <cell r="E264" t="str">
            <v>M</v>
          </cell>
          <cell r="F264" t="str">
            <v>Dev</v>
          </cell>
          <cell r="G264" t="str">
            <v>DEV BOYS</v>
          </cell>
        </row>
        <row r="265">
          <cell r="A265">
            <v>277</v>
          </cell>
          <cell r="B265" t="str">
            <v>Zander Izzo</v>
          </cell>
          <cell r="C265">
            <v>3</v>
          </cell>
          <cell r="D265" t="str">
            <v>JBS</v>
          </cell>
          <cell r="E265" t="str">
            <v>M</v>
          </cell>
          <cell r="F265" t="str">
            <v>Dev</v>
          </cell>
          <cell r="G265" t="str">
            <v>DEV BOYS</v>
          </cell>
        </row>
        <row r="266">
          <cell r="A266">
            <v>278</v>
          </cell>
          <cell r="B266" t="str">
            <v>Aaron Smith</v>
          </cell>
          <cell r="C266">
            <v>4</v>
          </cell>
          <cell r="D266" t="str">
            <v>JBS</v>
          </cell>
          <cell r="E266" t="str">
            <v>M</v>
          </cell>
          <cell r="F266" t="str">
            <v>Dev</v>
          </cell>
          <cell r="G266" t="str">
            <v>DEV BOYS</v>
          </cell>
        </row>
        <row r="267">
          <cell r="A267">
            <v>279</v>
          </cell>
          <cell r="B267" t="str">
            <v>Ben Currie</v>
          </cell>
          <cell r="C267">
            <v>4</v>
          </cell>
          <cell r="D267" t="str">
            <v>JBS</v>
          </cell>
          <cell r="E267" t="str">
            <v>M</v>
          </cell>
          <cell r="F267" t="str">
            <v>Dev</v>
          </cell>
          <cell r="G267" t="str">
            <v>DEV BOYS</v>
          </cell>
        </row>
        <row r="268">
          <cell r="A268">
            <v>280</v>
          </cell>
          <cell r="B268" t="str">
            <v>Julius Mendenhall</v>
          </cell>
          <cell r="C268">
            <v>4</v>
          </cell>
          <cell r="D268" t="str">
            <v>JBS</v>
          </cell>
          <cell r="E268" t="str">
            <v>M</v>
          </cell>
          <cell r="F268" t="str">
            <v>Dev</v>
          </cell>
          <cell r="G268" t="str">
            <v>DEV BOYS</v>
          </cell>
        </row>
        <row r="269">
          <cell r="A269">
            <v>281</v>
          </cell>
          <cell r="B269" t="str">
            <v>Nicholas Kozub</v>
          </cell>
          <cell r="C269">
            <v>4</v>
          </cell>
          <cell r="D269" t="str">
            <v>JBS</v>
          </cell>
          <cell r="E269" t="str">
            <v>M</v>
          </cell>
          <cell r="F269" t="str">
            <v>Dev</v>
          </cell>
          <cell r="G269" t="str">
            <v>DEV BOYS</v>
          </cell>
        </row>
        <row r="270">
          <cell r="A270">
            <v>282</v>
          </cell>
          <cell r="B270" t="str">
            <v>Maria Goldstein</v>
          </cell>
          <cell r="C270">
            <v>6</v>
          </cell>
          <cell r="D270" t="str">
            <v>JBS</v>
          </cell>
          <cell r="E270" t="str">
            <v>F</v>
          </cell>
          <cell r="F270" t="str">
            <v>JV</v>
          </cell>
          <cell r="G270" t="str">
            <v>JV GIRLS</v>
          </cell>
        </row>
        <row r="271">
          <cell r="A271">
            <v>283</v>
          </cell>
          <cell r="B271" t="str">
            <v>Adam Smith</v>
          </cell>
          <cell r="C271">
            <v>5</v>
          </cell>
          <cell r="D271" t="str">
            <v>JBS</v>
          </cell>
          <cell r="E271" t="str">
            <v>M</v>
          </cell>
          <cell r="F271" t="str">
            <v>JV</v>
          </cell>
          <cell r="G271" t="str">
            <v>JV BOYS</v>
          </cell>
        </row>
        <row r="272">
          <cell r="A272">
            <v>284</v>
          </cell>
          <cell r="B272" t="str">
            <v>Josh Moline</v>
          </cell>
          <cell r="C272">
            <v>6</v>
          </cell>
          <cell r="D272" t="str">
            <v>JBS</v>
          </cell>
          <cell r="E272" t="str">
            <v>M</v>
          </cell>
          <cell r="F272" t="str">
            <v>JV</v>
          </cell>
          <cell r="G272" t="str">
            <v>JV BOYS</v>
          </cell>
        </row>
        <row r="273">
          <cell r="A273">
            <v>285</v>
          </cell>
          <cell r="B273" t="str">
            <v>Molly Gatesman</v>
          </cell>
          <cell r="C273">
            <v>7</v>
          </cell>
          <cell r="D273" t="str">
            <v>JBS</v>
          </cell>
          <cell r="E273" t="str">
            <v>F</v>
          </cell>
          <cell r="F273" t="str">
            <v>Varsity</v>
          </cell>
          <cell r="G273" t="str">
            <v>VARSITY GIRLS</v>
          </cell>
        </row>
        <row r="274">
          <cell r="A274">
            <v>286</v>
          </cell>
          <cell r="B274" t="str">
            <v>Margaret Messina</v>
          </cell>
          <cell r="C274">
            <v>7</v>
          </cell>
          <cell r="D274" t="str">
            <v>JBS</v>
          </cell>
          <cell r="E274" t="str">
            <v>F</v>
          </cell>
          <cell r="F274" t="str">
            <v>Varsity</v>
          </cell>
          <cell r="G274" t="str">
            <v>VARSITY GIRLS</v>
          </cell>
        </row>
        <row r="275">
          <cell r="A275">
            <v>287</v>
          </cell>
          <cell r="B275" t="str">
            <v>Sammi Currie</v>
          </cell>
          <cell r="C275">
            <v>7</v>
          </cell>
          <cell r="D275" t="str">
            <v>JBS</v>
          </cell>
          <cell r="E275" t="str">
            <v>F</v>
          </cell>
          <cell r="F275" t="str">
            <v>Varsity</v>
          </cell>
          <cell r="G275" t="str">
            <v>VARSITY GIRLS</v>
          </cell>
        </row>
        <row r="276">
          <cell r="A276">
            <v>288</v>
          </cell>
          <cell r="B276" t="str">
            <v>Alex Smith</v>
          </cell>
          <cell r="C276">
            <v>7</v>
          </cell>
          <cell r="D276" t="str">
            <v>JBS</v>
          </cell>
          <cell r="E276" t="str">
            <v>M</v>
          </cell>
          <cell r="F276" t="str">
            <v>Varsity</v>
          </cell>
          <cell r="G276" t="str">
            <v>VARSITY BOYS</v>
          </cell>
        </row>
        <row r="277">
          <cell r="A277">
            <v>289</v>
          </cell>
          <cell r="B277" t="str">
            <v>Austin Stewart</v>
          </cell>
          <cell r="C277">
            <v>7</v>
          </cell>
          <cell r="D277" t="str">
            <v>JBS</v>
          </cell>
          <cell r="E277" t="str">
            <v>M</v>
          </cell>
          <cell r="F277" t="str">
            <v>Varsity</v>
          </cell>
          <cell r="G277" t="str">
            <v>VARSITY BOYS</v>
          </cell>
        </row>
        <row r="278">
          <cell r="A278">
            <v>290</v>
          </cell>
          <cell r="B278" t="str">
            <v>Joshua Hatfield</v>
          </cell>
          <cell r="C278">
            <v>7</v>
          </cell>
          <cell r="D278" t="str">
            <v>JBS</v>
          </cell>
          <cell r="E278" t="str">
            <v>M</v>
          </cell>
          <cell r="F278" t="str">
            <v>Varsity</v>
          </cell>
          <cell r="G278" t="str">
            <v>VARSITY BOYS</v>
          </cell>
        </row>
        <row r="279">
          <cell r="A279">
            <v>291</v>
          </cell>
          <cell r="B279" t="str">
            <v>Sammie O'Brien</v>
          </cell>
          <cell r="C279">
            <v>7</v>
          </cell>
          <cell r="D279" t="str">
            <v>JBS</v>
          </cell>
          <cell r="E279" t="str">
            <v>F</v>
          </cell>
          <cell r="F279" t="str">
            <v>Varsity</v>
          </cell>
          <cell r="G279" t="str">
            <v>VARSITY GIRLS</v>
          </cell>
        </row>
        <row r="280">
          <cell r="A280">
            <v>300</v>
          </cell>
          <cell r="B280" t="str">
            <v>Faith Williamson</v>
          </cell>
          <cell r="C280">
            <v>3</v>
          </cell>
          <cell r="D280" t="str">
            <v>JAM</v>
          </cell>
          <cell r="E280" t="str">
            <v>F</v>
          </cell>
          <cell r="F280" t="str">
            <v>Dev</v>
          </cell>
          <cell r="G280" t="str">
            <v>DEV GIRLS</v>
          </cell>
        </row>
        <row r="281">
          <cell r="A281">
            <v>301</v>
          </cell>
          <cell r="B281" t="str">
            <v>Henrik Wright</v>
          </cell>
          <cell r="C281">
            <v>3</v>
          </cell>
          <cell r="D281" t="str">
            <v>JAM</v>
          </cell>
          <cell r="E281" t="str">
            <v>M</v>
          </cell>
          <cell r="F281" t="str">
            <v>Dev</v>
          </cell>
          <cell r="G281" t="str">
            <v>DEV BOYS</v>
          </cell>
        </row>
        <row r="282">
          <cell r="A282">
            <v>302</v>
          </cell>
          <cell r="B282" t="str">
            <v>Noah Palm</v>
          </cell>
          <cell r="C282">
            <v>6</v>
          </cell>
          <cell r="D282" t="str">
            <v>JAM</v>
          </cell>
          <cell r="E282" t="str">
            <v>M</v>
          </cell>
          <cell r="F282" t="str">
            <v>JV</v>
          </cell>
          <cell r="G282" t="str">
            <v>JV BOYS</v>
          </cell>
        </row>
        <row r="283">
          <cell r="A283">
            <v>303</v>
          </cell>
          <cell r="B283" t="str">
            <v>Grace Gasior</v>
          </cell>
          <cell r="C283">
            <v>7</v>
          </cell>
          <cell r="D283" t="str">
            <v>JAM</v>
          </cell>
          <cell r="E283" t="str">
            <v>F</v>
          </cell>
          <cell r="F283" t="str">
            <v>Varsity</v>
          </cell>
          <cell r="G283" t="str">
            <v>VARSITY GIRLS</v>
          </cell>
        </row>
        <row r="284">
          <cell r="A284">
            <v>304</v>
          </cell>
          <cell r="B284" t="str">
            <v>Jackie Nicolaus</v>
          </cell>
          <cell r="C284">
            <v>8</v>
          </cell>
          <cell r="D284" t="str">
            <v>JAM</v>
          </cell>
          <cell r="E284" t="str">
            <v>F</v>
          </cell>
          <cell r="F284" t="str">
            <v>Varsity</v>
          </cell>
          <cell r="G284" t="str">
            <v>VARSITY GIRLS</v>
          </cell>
        </row>
        <row r="285">
          <cell r="A285">
            <v>305</v>
          </cell>
          <cell r="B285" t="str">
            <v>Leia Day</v>
          </cell>
          <cell r="C285">
            <v>8</v>
          </cell>
          <cell r="D285" t="str">
            <v>JAM</v>
          </cell>
          <cell r="E285" t="str">
            <v>F</v>
          </cell>
          <cell r="F285" t="str">
            <v>Varsity</v>
          </cell>
          <cell r="G285" t="str">
            <v>VARSITY GIRLS</v>
          </cell>
        </row>
        <row r="286">
          <cell r="A286">
            <v>306</v>
          </cell>
          <cell r="B286" t="str">
            <v>Nicole Susie</v>
          </cell>
          <cell r="C286">
            <v>8</v>
          </cell>
          <cell r="D286" t="str">
            <v>JAM</v>
          </cell>
          <cell r="E286" t="str">
            <v>F</v>
          </cell>
          <cell r="F286" t="str">
            <v>Varsity</v>
          </cell>
          <cell r="G286" t="str">
            <v>VARSITY GIRLS</v>
          </cell>
        </row>
        <row r="287">
          <cell r="A287">
            <v>307</v>
          </cell>
          <cell r="B287" t="str">
            <v>Maxwell Hamilton</v>
          </cell>
          <cell r="C287">
            <v>7</v>
          </cell>
          <cell r="D287" t="str">
            <v>JAM</v>
          </cell>
          <cell r="E287" t="str">
            <v>M</v>
          </cell>
          <cell r="F287" t="str">
            <v>Varsity</v>
          </cell>
          <cell r="G287" t="str">
            <v>VARSITY BOYS</v>
          </cell>
        </row>
        <row r="288">
          <cell r="A288">
            <v>312</v>
          </cell>
          <cell r="B288" t="str">
            <v>Emma Bradly</v>
          </cell>
          <cell r="C288">
            <v>8</v>
          </cell>
          <cell r="D288" t="str">
            <v>BTA</v>
          </cell>
          <cell r="E288" t="str">
            <v>F</v>
          </cell>
          <cell r="F288" t="str">
            <v>Varsity</v>
          </cell>
          <cell r="G288" t="str">
            <v>VARSITY GIRLS</v>
          </cell>
        </row>
        <row r="289">
          <cell r="A289">
            <v>313</v>
          </cell>
          <cell r="B289" t="str">
            <v>Thomas Bainbridge</v>
          </cell>
          <cell r="C289">
            <v>4</v>
          </cell>
          <cell r="D289" t="str">
            <v>BTA</v>
          </cell>
          <cell r="E289" t="str">
            <v>M</v>
          </cell>
          <cell r="F289" t="str">
            <v>Dev</v>
          </cell>
          <cell r="G289" t="str">
            <v>DEV BOYS</v>
          </cell>
        </row>
        <row r="290">
          <cell r="A290">
            <v>314</v>
          </cell>
          <cell r="B290" t="str">
            <v>Mira Storkus</v>
          </cell>
          <cell r="C290">
            <v>4</v>
          </cell>
          <cell r="D290" t="str">
            <v>BTA</v>
          </cell>
          <cell r="E290" t="str">
            <v>F</v>
          </cell>
          <cell r="F290" t="str">
            <v>Dev</v>
          </cell>
          <cell r="G290" t="str">
            <v>DEV GIRLS</v>
          </cell>
        </row>
        <row r="291">
          <cell r="A291">
            <v>315</v>
          </cell>
          <cell r="B291" t="str">
            <v>Alaina Long</v>
          </cell>
          <cell r="C291">
            <v>2</v>
          </cell>
          <cell r="D291" t="str">
            <v>BTA</v>
          </cell>
          <cell r="E291" t="str">
            <v>F</v>
          </cell>
          <cell r="F291" t="str">
            <v>Dev</v>
          </cell>
          <cell r="G291" t="str">
            <v>DEV GIRLS</v>
          </cell>
        </row>
        <row r="292">
          <cell r="A292">
            <v>316</v>
          </cell>
          <cell r="B292" t="str">
            <v>Emily Stevens</v>
          </cell>
          <cell r="C292">
            <v>2</v>
          </cell>
          <cell r="D292" t="str">
            <v>BTA</v>
          </cell>
          <cell r="E292" t="str">
            <v>F</v>
          </cell>
          <cell r="F292" t="str">
            <v>Dev</v>
          </cell>
          <cell r="G292" t="str">
            <v>DEV GIRLS</v>
          </cell>
        </row>
        <row r="293">
          <cell r="A293">
            <v>317</v>
          </cell>
          <cell r="B293" t="str">
            <v>Addison Kass</v>
          </cell>
          <cell r="C293">
            <v>3</v>
          </cell>
          <cell r="D293" t="str">
            <v>BTA</v>
          </cell>
          <cell r="E293" t="str">
            <v>F</v>
          </cell>
          <cell r="F293" t="str">
            <v>Dev</v>
          </cell>
          <cell r="G293" t="str">
            <v>DEV GIRLS</v>
          </cell>
        </row>
        <row r="294">
          <cell r="A294">
            <v>318</v>
          </cell>
          <cell r="B294" t="str">
            <v>Lada Leazier</v>
          </cell>
          <cell r="C294">
            <v>3</v>
          </cell>
          <cell r="D294" t="str">
            <v>BTA</v>
          </cell>
          <cell r="E294" t="str">
            <v>F</v>
          </cell>
          <cell r="F294" t="str">
            <v>Dev</v>
          </cell>
          <cell r="G294" t="str">
            <v>DEV GIRLS</v>
          </cell>
        </row>
        <row r="295">
          <cell r="A295">
            <v>319</v>
          </cell>
          <cell r="B295" t="str">
            <v>Lauren Kenaan</v>
          </cell>
          <cell r="C295">
            <v>3</v>
          </cell>
          <cell r="D295" t="str">
            <v>BTA</v>
          </cell>
          <cell r="E295" t="str">
            <v>F</v>
          </cell>
          <cell r="F295" t="str">
            <v>Dev</v>
          </cell>
          <cell r="G295" t="str">
            <v>DEV GIRLS</v>
          </cell>
        </row>
        <row r="296">
          <cell r="A296">
            <v>320</v>
          </cell>
          <cell r="B296" t="str">
            <v>Chloe Fettis</v>
          </cell>
          <cell r="C296">
            <v>4</v>
          </cell>
          <cell r="D296" t="str">
            <v>BTA</v>
          </cell>
          <cell r="E296" t="str">
            <v>F</v>
          </cell>
          <cell r="F296" t="str">
            <v>Dev</v>
          </cell>
          <cell r="G296" t="str">
            <v>DEV GIRLS</v>
          </cell>
        </row>
        <row r="297">
          <cell r="A297">
            <v>321</v>
          </cell>
          <cell r="B297" t="str">
            <v>Eleanor Long</v>
          </cell>
          <cell r="C297">
            <v>4</v>
          </cell>
          <cell r="D297" t="str">
            <v>BTA</v>
          </cell>
          <cell r="E297" t="str">
            <v>F</v>
          </cell>
          <cell r="F297" t="str">
            <v>Dev</v>
          </cell>
          <cell r="G297" t="str">
            <v>DEV GIRLS</v>
          </cell>
        </row>
        <row r="298">
          <cell r="A298">
            <v>322</v>
          </cell>
          <cell r="B298" t="str">
            <v>McKenna Restori</v>
          </cell>
          <cell r="C298">
            <v>4</v>
          </cell>
          <cell r="D298" t="str">
            <v>BTA</v>
          </cell>
          <cell r="E298" t="str">
            <v>F</v>
          </cell>
          <cell r="F298" t="str">
            <v>Dev</v>
          </cell>
          <cell r="G298" t="str">
            <v>DEV GIRLS</v>
          </cell>
        </row>
        <row r="299">
          <cell r="A299">
            <v>323</v>
          </cell>
          <cell r="B299" t="str">
            <v>Nora Flaherty</v>
          </cell>
          <cell r="C299">
            <v>4</v>
          </cell>
          <cell r="D299" t="str">
            <v>BTA</v>
          </cell>
          <cell r="E299" t="str">
            <v>F</v>
          </cell>
          <cell r="F299" t="str">
            <v>Dev</v>
          </cell>
          <cell r="G299" t="str">
            <v>DEV GIRLS</v>
          </cell>
        </row>
        <row r="300">
          <cell r="A300">
            <v>324</v>
          </cell>
          <cell r="B300" t="str">
            <v>Sarah Stevens</v>
          </cell>
          <cell r="C300">
            <v>4</v>
          </cell>
          <cell r="D300" t="str">
            <v>BTA</v>
          </cell>
          <cell r="E300" t="str">
            <v>F</v>
          </cell>
          <cell r="F300" t="str">
            <v>Dev</v>
          </cell>
          <cell r="G300" t="str">
            <v>DEV GIRLS</v>
          </cell>
        </row>
        <row r="301">
          <cell r="A301">
            <v>325</v>
          </cell>
          <cell r="B301" t="str">
            <v>Shane Restori</v>
          </cell>
          <cell r="C301">
            <v>3</v>
          </cell>
          <cell r="D301" t="str">
            <v>BTA</v>
          </cell>
          <cell r="E301" t="str">
            <v>M</v>
          </cell>
          <cell r="F301" t="str">
            <v>Dev</v>
          </cell>
          <cell r="G301" t="str">
            <v>DEV BOYS</v>
          </cell>
        </row>
        <row r="302">
          <cell r="A302">
            <v>326</v>
          </cell>
          <cell r="B302" t="str">
            <v>Will Waskiewicz</v>
          </cell>
          <cell r="C302">
            <v>3</v>
          </cell>
          <cell r="D302" t="str">
            <v>BTA</v>
          </cell>
          <cell r="E302" t="str">
            <v>M</v>
          </cell>
          <cell r="F302" t="str">
            <v>Dev</v>
          </cell>
          <cell r="G302" t="str">
            <v>DEV BOYS</v>
          </cell>
        </row>
        <row r="303">
          <cell r="A303">
            <v>327</v>
          </cell>
          <cell r="B303" t="str">
            <v>Aiden Flaherty</v>
          </cell>
          <cell r="C303">
            <v>4</v>
          </cell>
          <cell r="D303" t="str">
            <v>BTA</v>
          </cell>
          <cell r="E303" t="str">
            <v>M</v>
          </cell>
          <cell r="F303" t="str">
            <v>Dev</v>
          </cell>
          <cell r="G303" t="str">
            <v>DEV BOYS</v>
          </cell>
        </row>
        <row r="304">
          <cell r="A304">
            <v>328</v>
          </cell>
          <cell r="B304" t="str">
            <v>Colin Glass</v>
          </cell>
          <cell r="C304">
            <v>4</v>
          </cell>
          <cell r="D304" t="str">
            <v>BTA</v>
          </cell>
          <cell r="E304" t="str">
            <v>M</v>
          </cell>
          <cell r="F304" t="str">
            <v>Dev</v>
          </cell>
          <cell r="G304" t="str">
            <v>DEV BOYS</v>
          </cell>
        </row>
        <row r="305">
          <cell r="A305">
            <v>329</v>
          </cell>
          <cell r="B305" t="str">
            <v>Liam Regan</v>
          </cell>
          <cell r="C305">
            <v>4</v>
          </cell>
          <cell r="D305" t="str">
            <v>BTA</v>
          </cell>
          <cell r="E305" t="str">
            <v>M</v>
          </cell>
          <cell r="F305" t="str">
            <v>Dev</v>
          </cell>
          <cell r="G305" t="str">
            <v>DEV BOYS</v>
          </cell>
        </row>
        <row r="306">
          <cell r="A306">
            <v>330</v>
          </cell>
          <cell r="B306" t="str">
            <v>Alexandra Meier</v>
          </cell>
          <cell r="C306">
            <v>5</v>
          </cell>
          <cell r="D306" t="str">
            <v>BTA</v>
          </cell>
          <cell r="E306" t="str">
            <v>F</v>
          </cell>
          <cell r="F306" t="str">
            <v>JV</v>
          </cell>
          <cell r="G306" t="str">
            <v>JV GIRLS</v>
          </cell>
        </row>
        <row r="307">
          <cell r="A307">
            <v>331</v>
          </cell>
          <cell r="B307" t="str">
            <v>Emmalyn Blackburn</v>
          </cell>
          <cell r="C307">
            <v>5</v>
          </cell>
          <cell r="D307" t="str">
            <v>BTA</v>
          </cell>
          <cell r="E307" t="str">
            <v>F</v>
          </cell>
          <cell r="F307" t="str">
            <v>JV</v>
          </cell>
          <cell r="G307" t="str">
            <v>JV GIRLS</v>
          </cell>
        </row>
        <row r="308">
          <cell r="A308">
            <v>332</v>
          </cell>
          <cell r="B308" t="str">
            <v>Hannah Sahr</v>
          </cell>
          <cell r="C308">
            <v>5</v>
          </cell>
          <cell r="D308" t="str">
            <v>BTA</v>
          </cell>
          <cell r="E308" t="str">
            <v>F</v>
          </cell>
          <cell r="F308" t="str">
            <v>JV</v>
          </cell>
          <cell r="G308" t="str">
            <v>JV GIRLS</v>
          </cell>
        </row>
        <row r="309">
          <cell r="A309">
            <v>333</v>
          </cell>
          <cell r="B309" t="str">
            <v>Shayla Thimons</v>
          </cell>
          <cell r="C309">
            <v>5</v>
          </cell>
          <cell r="D309" t="str">
            <v>BTA</v>
          </cell>
          <cell r="E309" t="str">
            <v>F</v>
          </cell>
          <cell r="F309" t="str">
            <v>JV</v>
          </cell>
          <cell r="G309" t="str">
            <v>JV GIRLS</v>
          </cell>
        </row>
        <row r="310">
          <cell r="A310">
            <v>334</v>
          </cell>
          <cell r="B310" t="str">
            <v>Alexis Gralewski</v>
          </cell>
          <cell r="C310">
            <v>6</v>
          </cell>
          <cell r="D310" t="str">
            <v>BTA</v>
          </cell>
          <cell r="E310" t="str">
            <v>F</v>
          </cell>
          <cell r="F310" t="str">
            <v>JV</v>
          </cell>
          <cell r="G310" t="str">
            <v>JV GIRLS</v>
          </cell>
        </row>
        <row r="311">
          <cell r="A311">
            <v>335</v>
          </cell>
          <cell r="B311" t="str">
            <v>Cheyenne Sahr</v>
          </cell>
          <cell r="C311">
            <v>6</v>
          </cell>
          <cell r="D311" t="str">
            <v>BTA</v>
          </cell>
          <cell r="E311" t="str">
            <v>F</v>
          </cell>
          <cell r="F311" t="str">
            <v>JV</v>
          </cell>
          <cell r="G311" t="str">
            <v>JV GIRLS</v>
          </cell>
        </row>
        <row r="312">
          <cell r="A312">
            <v>336</v>
          </cell>
          <cell r="B312" t="str">
            <v>Elena Rossetti</v>
          </cell>
          <cell r="C312">
            <v>6</v>
          </cell>
          <cell r="D312" t="str">
            <v>BTA</v>
          </cell>
          <cell r="E312" t="str">
            <v>F</v>
          </cell>
          <cell r="F312" t="str">
            <v>JV</v>
          </cell>
          <cell r="G312" t="str">
            <v>JV GIRLS</v>
          </cell>
        </row>
        <row r="313">
          <cell r="A313">
            <v>337</v>
          </cell>
          <cell r="B313" t="str">
            <v>Emily Fisher</v>
          </cell>
          <cell r="C313">
            <v>6</v>
          </cell>
          <cell r="D313" t="str">
            <v>BTA</v>
          </cell>
          <cell r="E313" t="str">
            <v>F</v>
          </cell>
          <cell r="F313" t="str">
            <v>JV</v>
          </cell>
          <cell r="G313" t="str">
            <v>JV GIRLS</v>
          </cell>
        </row>
        <row r="314">
          <cell r="A314">
            <v>338</v>
          </cell>
          <cell r="B314" t="str">
            <v>Gianna Noro</v>
          </cell>
          <cell r="C314">
            <v>6</v>
          </cell>
          <cell r="D314" t="str">
            <v>BTA</v>
          </cell>
          <cell r="E314" t="str">
            <v>F</v>
          </cell>
          <cell r="F314" t="str">
            <v>JV</v>
          </cell>
          <cell r="G314" t="str">
            <v>JV GIRLS</v>
          </cell>
        </row>
        <row r="315">
          <cell r="A315">
            <v>339</v>
          </cell>
          <cell r="B315" t="str">
            <v>Isabella McNutt</v>
          </cell>
          <cell r="C315">
            <v>6</v>
          </cell>
          <cell r="D315" t="str">
            <v>BTA</v>
          </cell>
          <cell r="E315" t="str">
            <v>F</v>
          </cell>
          <cell r="F315" t="str">
            <v>JV</v>
          </cell>
          <cell r="G315" t="str">
            <v>JV GIRLS</v>
          </cell>
        </row>
        <row r="316">
          <cell r="A316">
            <v>340</v>
          </cell>
          <cell r="B316" t="str">
            <v>Savannah Kass</v>
          </cell>
          <cell r="C316">
            <v>6</v>
          </cell>
          <cell r="D316" t="str">
            <v>BTA</v>
          </cell>
          <cell r="E316" t="str">
            <v>F</v>
          </cell>
          <cell r="F316" t="str">
            <v>JV</v>
          </cell>
          <cell r="G316" t="str">
            <v>JV GIRLS</v>
          </cell>
        </row>
        <row r="317">
          <cell r="A317">
            <v>341</v>
          </cell>
          <cell r="B317" t="str">
            <v>Skye Byrnes</v>
          </cell>
          <cell r="C317">
            <v>6</v>
          </cell>
          <cell r="D317" t="str">
            <v>BTA</v>
          </cell>
          <cell r="E317" t="str">
            <v>F</v>
          </cell>
          <cell r="F317" t="str">
            <v>JV</v>
          </cell>
          <cell r="G317" t="str">
            <v>JV GIRLS</v>
          </cell>
        </row>
        <row r="318">
          <cell r="A318">
            <v>342</v>
          </cell>
          <cell r="B318" t="str">
            <v>Sterling Thomson</v>
          </cell>
          <cell r="C318">
            <v>6</v>
          </cell>
          <cell r="D318" t="str">
            <v>BTA</v>
          </cell>
          <cell r="E318" t="str">
            <v>F</v>
          </cell>
          <cell r="F318" t="str">
            <v>JV</v>
          </cell>
          <cell r="G318" t="str">
            <v>JV GIRLS</v>
          </cell>
        </row>
        <row r="319">
          <cell r="A319">
            <v>343</v>
          </cell>
          <cell r="B319" t="str">
            <v>Cameron Fettis</v>
          </cell>
          <cell r="C319">
            <v>6</v>
          </cell>
          <cell r="D319" t="str">
            <v>BTA</v>
          </cell>
          <cell r="E319" t="str">
            <v>M</v>
          </cell>
          <cell r="F319" t="str">
            <v>JV</v>
          </cell>
          <cell r="G319" t="str">
            <v>JV BOYS</v>
          </cell>
        </row>
        <row r="320">
          <cell r="A320">
            <v>344</v>
          </cell>
          <cell r="B320" t="str">
            <v>John Caliguiri</v>
          </cell>
          <cell r="C320">
            <v>6</v>
          </cell>
          <cell r="D320" t="str">
            <v>BTA</v>
          </cell>
          <cell r="E320" t="str">
            <v>M</v>
          </cell>
          <cell r="F320" t="str">
            <v>JV</v>
          </cell>
          <cell r="G320" t="str">
            <v>JV BOYS</v>
          </cell>
        </row>
        <row r="321">
          <cell r="A321">
            <v>345</v>
          </cell>
          <cell r="B321" t="str">
            <v>Keegan Thompson</v>
          </cell>
          <cell r="C321">
            <v>6</v>
          </cell>
          <cell r="D321" t="str">
            <v>BTA</v>
          </cell>
          <cell r="E321" t="str">
            <v>M</v>
          </cell>
          <cell r="F321" t="str">
            <v>JV</v>
          </cell>
          <cell r="G321" t="str">
            <v>JV BOYS</v>
          </cell>
        </row>
        <row r="322">
          <cell r="A322">
            <v>346</v>
          </cell>
          <cell r="B322" t="str">
            <v>Abby Stover</v>
          </cell>
          <cell r="C322">
            <v>7</v>
          </cell>
          <cell r="D322" t="str">
            <v>BTA</v>
          </cell>
          <cell r="E322" t="str">
            <v>F</v>
          </cell>
          <cell r="F322" t="str">
            <v>Varsity</v>
          </cell>
          <cell r="G322" t="str">
            <v>VARSITY GIRLS</v>
          </cell>
        </row>
        <row r="323">
          <cell r="A323">
            <v>347</v>
          </cell>
          <cell r="B323" t="str">
            <v>Anna Waskiewicz</v>
          </cell>
          <cell r="C323">
            <v>7</v>
          </cell>
          <cell r="D323" t="str">
            <v>BTA</v>
          </cell>
          <cell r="E323" t="str">
            <v>F</v>
          </cell>
          <cell r="F323" t="str">
            <v>Varsity</v>
          </cell>
          <cell r="G323" t="str">
            <v>VARSITY GIRLS</v>
          </cell>
        </row>
        <row r="324">
          <cell r="A324">
            <v>348</v>
          </cell>
          <cell r="B324" t="str">
            <v>Bella Jones</v>
          </cell>
          <cell r="C324">
            <v>7</v>
          </cell>
          <cell r="D324" t="str">
            <v>BTA</v>
          </cell>
          <cell r="E324" t="str">
            <v>F</v>
          </cell>
          <cell r="F324" t="str">
            <v>Varsity</v>
          </cell>
          <cell r="G324" t="str">
            <v>VARSITY GIRLS</v>
          </cell>
        </row>
        <row r="325">
          <cell r="A325">
            <v>349</v>
          </cell>
          <cell r="B325" t="str">
            <v>Claire Stevens</v>
          </cell>
          <cell r="C325">
            <v>7</v>
          </cell>
          <cell r="D325" t="str">
            <v>BTA</v>
          </cell>
          <cell r="E325" t="str">
            <v>F</v>
          </cell>
          <cell r="F325" t="str">
            <v>Varsity</v>
          </cell>
          <cell r="G325" t="str">
            <v>VARSITY GIRLS</v>
          </cell>
        </row>
        <row r="326">
          <cell r="A326">
            <v>350</v>
          </cell>
          <cell r="B326" t="str">
            <v>Kaitlyn Kenaan</v>
          </cell>
          <cell r="C326">
            <v>7</v>
          </cell>
          <cell r="D326" t="str">
            <v>BTA</v>
          </cell>
          <cell r="E326" t="str">
            <v>F</v>
          </cell>
          <cell r="F326" t="str">
            <v>Varsity</v>
          </cell>
          <cell r="G326" t="str">
            <v>VARSITY GIRLS</v>
          </cell>
        </row>
        <row r="327">
          <cell r="A327">
            <v>351</v>
          </cell>
          <cell r="B327" t="str">
            <v>Kaya Broskey</v>
          </cell>
          <cell r="C327">
            <v>7</v>
          </cell>
          <cell r="D327" t="str">
            <v>BTA</v>
          </cell>
          <cell r="E327" t="str">
            <v>F</v>
          </cell>
          <cell r="F327" t="str">
            <v>Varsity</v>
          </cell>
          <cell r="G327" t="str">
            <v>VARSITY GIRLS</v>
          </cell>
        </row>
        <row r="328">
          <cell r="A328">
            <v>352</v>
          </cell>
          <cell r="B328" t="str">
            <v>Madison Cigna</v>
          </cell>
          <cell r="C328">
            <v>7</v>
          </cell>
          <cell r="D328" t="str">
            <v>BTA</v>
          </cell>
          <cell r="E328" t="str">
            <v>F</v>
          </cell>
          <cell r="F328" t="str">
            <v>Varsity</v>
          </cell>
          <cell r="G328" t="str">
            <v>VARSITY GIRLS</v>
          </cell>
        </row>
        <row r="329">
          <cell r="A329">
            <v>353</v>
          </cell>
          <cell r="B329" t="str">
            <v>Mia White</v>
          </cell>
          <cell r="C329">
            <v>7</v>
          </cell>
          <cell r="D329" t="str">
            <v>BTA</v>
          </cell>
          <cell r="E329" t="str">
            <v>F</v>
          </cell>
          <cell r="F329" t="str">
            <v>Varsity</v>
          </cell>
          <cell r="G329" t="str">
            <v>VARSITY GIRLS</v>
          </cell>
        </row>
        <row r="330">
          <cell r="A330">
            <v>354</v>
          </cell>
          <cell r="B330" t="str">
            <v>Samantha Bainbridge</v>
          </cell>
          <cell r="C330">
            <v>7</v>
          </cell>
          <cell r="D330" t="str">
            <v>BTA</v>
          </cell>
          <cell r="E330" t="str">
            <v>F</v>
          </cell>
          <cell r="F330" t="str">
            <v>Varsity</v>
          </cell>
          <cell r="G330" t="str">
            <v>VARSITY GIRLS</v>
          </cell>
        </row>
        <row r="331">
          <cell r="A331">
            <v>355</v>
          </cell>
          <cell r="B331" t="str">
            <v>Ava Panza</v>
          </cell>
          <cell r="C331">
            <v>8</v>
          </cell>
          <cell r="D331" t="str">
            <v>BTA</v>
          </cell>
          <cell r="E331" t="str">
            <v>F</v>
          </cell>
          <cell r="F331" t="str">
            <v>Varsity</v>
          </cell>
          <cell r="G331" t="str">
            <v>VARSITY GIRLS</v>
          </cell>
        </row>
        <row r="332">
          <cell r="A332">
            <v>356</v>
          </cell>
          <cell r="B332" t="str">
            <v>Carlee Fettis</v>
          </cell>
          <cell r="C332">
            <v>8</v>
          </cell>
          <cell r="D332" t="str">
            <v>BTA</v>
          </cell>
          <cell r="E332" t="str">
            <v>F</v>
          </cell>
          <cell r="F332" t="str">
            <v>Varsity</v>
          </cell>
          <cell r="G332" t="str">
            <v>VARSITY GIRLS</v>
          </cell>
        </row>
        <row r="333">
          <cell r="A333">
            <v>357</v>
          </cell>
          <cell r="B333" t="str">
            <v>Emily Schulz</v>
          </cell>
          <cell r="C333">
            <v>8</v>
          </cell>
          <cell r="D333" t="str">
            <v>BTA</v>
          </cell>
          <cell r="E333" t="str">
            <v>F</v>
          </cell>
          <cell r="F333" t="str">
            <v>Varsity</v>
          </cell>
          <cell r="G333" t="str">
            <v>VARSITY GIRLS</v>
          </cell>
        </row>
        <row r="334">
          <cell r="A334">
            <v>358</v>
          </cell>
          <cell r="B334" t="str">
            <v>Francesca Battaglia</v>
          </cell>
          <cell r="C334">
            <v>8</v>
          </cell>
          <cell r="D334" t="str">
            <v>BTA</v>
          </cell>
          <cell r="E334" t="str">
            <v>F</v>
          </cell>
          <cell r="F334" t="str">
            <v>Varsity</v>
          </cell>
          <cell r="G334" t="str">
            <v>VARSITY GIRLS</v>
          </cell>
        </row>
        <row r="335">
          <cell r="A335">
            <v>359</v>
          </cell>
          <cell r="B335" t="str">
            <v>MacKenzie Blackwell</v>
          </cell>
          <cell r="C335">
            <v>8</v>
          </cell>
          <cell r="D335" t="str">
            <v>BTA</v>
          </cell>
          <cell r="E335" t="str">
            <v>F</v>
          </cell>
          <cell r="F335" t="str">
            <v>Varsity</v>
          </cell>
          <cell r="G335" t="str">
            <v>VARSITY GIRLS</v>
          </cell>
        </row>
        <row r="336">
          <cell r="A336">
            <v>360</v>
          </cell>
          <cell r="B336" t="str">
            <v>Nicole Fleming</v>
          </cell>
          <cell r="C336">
            <v>8</v>
          </cell>
          <cell r="D336" t="str">
            <v>BTA</v>
          </cell>
          <cell r="E336" t="str">
            <v>F</v>
          </cell>
          <cell r="F336" t="str">
            <v>Varsity</v>
          </cell>
          <cell r="G336" t="str">
            <v>VARSITY GIRLS</v>
          </cell>
        </row>
        <row r="337">
          <cell r="A337">
            <v>361</v>
          </cell>
          <cell r="B337" t="str">
            <v>Aiden Herman</v>
          </cell>
          <cell r="C337">
            <v>7</v>
          </cell>
          <cell r="D337" t="str">
            <v>BTA</v>
          </cell>
          <cell r="E337" t="str">
            <v>M</v>
          </cell>
          <cell r="F337" t="str">
            <v>Varsity</v>
          </cell>
          <cell r="G337" t="str">
            <v>VARSITY BOYS</v>
          </cell>
        </row>
        <row r="338">
          <cell r="A338">
            <v>362</v>
          </cell>
          <cell r="B338" t="str">
            <v>Cross Vento</v>
          </cell>
          <cell r="C338">
            <v>7</v>
          </cell>
          <cell r="D338" t="str">
            <v>BTA</v>
          </cell>
          <cell r="E338" t="str">
            <v>M</v>
          </cell>
          <cell r="F338" t="str">
            <v>Varsity</v>
          </cell>
          <cell r="G338" t="str">
            <v>VARSITY BOYS</v>
          </cell>
        </row>
        <row r="339">
          <cell r="A339">
            <v>363</v>
          </cell>
          <cell r="B339" t="str">
            <v>Joseph Heller</v>
          </cell>
          <cell r="C339">
            <v>7</v>
          </cell>
          <cell r="D339" t="str">
            <v>BTA</v>
          </cell>
          <cell r="E339" t="str">
            <v>M</v>
          </cell>
          <cell r="F339" t="str">
            <v>Varsity</v>
          </cell>
          <cell r="G339" t="str">
            <v>VARSITY BOYS</v>
          </cell>
        </row>
        <row r="340">
          <cell r="A340">
            <v>364</v>
          </cell>
          <cell r="B340" t="str">
            <v>Joseph Roblaski</v>
          </cell>
          <cell r="C340">
            <v>7</v>
          </cell>
          <cell r="D340" t="str">
            <v>BTA</v>
          </cell>
          <cell r="E340" t="str">
            <v>M</v>
          </cell>
          <cell r="F340" t="str">
            <v>Varsity</v>
          </cell>
          <cell r="G340" t="str">
            <v>VARSITY BOYS</v>
          </cell>
        </row>
        <row r="341">
          <cell r="A341">
            <v>365</v>
          </cell>
          <cell r="B341" t="str">
            <v>JP Byrnes</v>
          </cell>
          <cell r="C341">
            <v>7</v>
          </cell>
          <cell r="D341" t="str">
            <v>BTA</v>
          </cell>
          <cell r="E341" t="str">
            <v>M</v>
          </cell>
          <cell r="F341" t="str">
            <v>Varsity</v>
          </cell>
          <cell r="G341" t="str">
            <v>VARSITY BOYS</v>
          </cell>
        </row>
        <row r="342">
          <cell r="A342">
            <v>366</v>
          </cell>
          <cell r="B342" t="str">
            <v>Liam Shields</v>
          </cell>
          <cell r="C342">
            <v>7</v>
          </cell>
          <cell r="D342" t="str">
            <v>BTA</v>
          </cell>
          <cell r="E342" t="str">
            <v>M</v>
          </cell>
          <cell r="F342" t="str">
            <v>Varsity</v>
          </cell>
          <cell r="G342" t="str">
            <v>VARSITY BOYS</v>
          </cell>
        </row>
        <row r="343">
          <cell r="A343">
            <v>367</v>
          </cell>
          <cell r="B343" t="str">
            <v>Matthew Graper</v>
          </cell>
          <cell r="C343">
            <v>7</v>
          </cell>
          <cell r="D343" t="str">
            <v>BTA</v>
          </cell>
          <cell r="E343" t="str">
            <v>M</v>
          </cell>
          <cell r="F343" t="str">
            <v>Varsity</v>
          </cell>
          <cell r="G343" t="str">
            <v>VARSITY BOYS</v>
          </cell>
        </row>
        <row r="344">
          <cell r="A344">
            <v>368</v>
          </cell>
          <cell r="B344" t="str">
            <v>Max Noullet</v>
          </cell>
          <cell r="C344">
            <v>7</v>
          </cell>
          <cell r="D344" t="str">
            <v>BTA</v>
          </cell>
          <cell r="E344" t="str">
            <v>M</v>
          </cell>
          <cell r="F344" t="str">
            <v>Varsity</v>
          </cell>
          <cell r="G344" t="str">
            <v>VARSITY BOYS</v>
          </cell>
        </row>
        <row r="345">
          <cell r="A345">
            <v>369</v>
          </cell>
          <cell r="B345" t="str">
            <v>Max Regan</v>
          </cell>
          <cell r="C345">
            <v>7</v>
          </cell>
          <cell r="D345" t="str">
            <v>BTA</v>
          </cell>
          <cell r="E345" t="str">
            <v>M</v>
          </cell>
          <cell r="F345" t="str">
            <v>Varsity</v>
          </cell>
          <cell r="G345" t="str">
            <v>VARSITY BOYS</v>
          </cell>
        </row>
        <row r="346">
          <cell r="A346">
            <v>370</v>
          </cell>
          <cell r="B346" t="str">
            <v>Xander Hill</v>
          </cell>
          <cell r="C346">
            <v>7</v>
          </cell>
          <cell r="D346" t="str">
            <v>BTA</v>
          </cell>
          <cell r="E346" t="str">
            <v>M</v>
          </cell>
          <cell r="F346" t="str">
            <v>Varsity</v>
          </cell>
          <cell r="G346" t="str">
            <v>VARSITY BOYS</v>
          </cell>
        </row>
        <row r="347">
          <cell r="A347">
            <v>371</v>
          </cell>
          <cell r="B347" t="str">
            <v>Conlan Moore</v>
          </cell>
          <cell r="C347">
            <v>8</v>
          </cell>
          <cell r="D347" t="str">
            <v>BTA</v>
          </cell>
          <cell r="E347" t="str">
            <v>M</v>
          </cell>
          <cell r="F347" t="str">
            <v>Varsity</v>
          </cell>
          <cell r="G347" t="str">
            <v>VARSITY BOYS</v>
          </cell>
        </row>
        <row r="348">
          <cell r="A348">
            <v>372</v>
          </cell>
          <cell r="B348" t="str">
            <v>Jack Noullet</v>
          </cell>
          <cell r="C348">
            <v>8</v>
          </cell>
          <cell r="D348" t="str">
            <v>BTA</v>
          </cell>
          <cell r="E348" t="str">
            <v>M</v>
          </cell>
          <cell r="F348" t="str">
            <v>Varsity</v>
          </cell>
          <cell r="G348" t="str">
            <v>VARSITY BOYS</v>
          </cell>
        </row>
        <row r="349">
          <cell r="A349">
            <v>373</v>
          </cell>
          <cell r="B349" t="str">
            <v>Mario Noro</v>
          </cell>
          <cell r="C349">
            <v>8</v>
          </cell>
          <cell r="D349" t="str">
            <v>BTA</v>
          </cell>
          <cell r="E349" t="str">
            <v>M</v>
          </cell>
          <cell r="F349" t="str">
            <v>Varsity</v>
          </cell>
          <cell r="G349" t="str">
            <v>VARSITY BOYS</v>
          </cell>
        </row>
        <row r="350">
          <cell r="A350">
            <v>374</v>
          </cell>
          <cell r="B350" t="str">
            <v>Michael Mulchahy</v>
          </cell>
          <cell r="C350">
            <v>8</v>
          </cell>
          <cell r="D350" t="str">
            <v>BTA</v>
          </cell>
          <cell r="E350" t="str">
            <v>M</v>
          </cell>
          <cell r="F350" t="str">
            <v>Varsity</v>
          </cell>
          <cell r="G350" t="str">
            <v>VARSITY BOYS</v>
          </cell>
        </row>
        <row r="351">
          <cell r="A351">
            <v>375</v>
          </cell>
          <cell r="B351" t="str">
            <v>Michael Restori</v>
          </cell>
          <cell r="C351">
            <v>8</v>
          </cell>
          <cell r="D351" t="str">
            <v>BTA</v>
          </cell>
          <cell r="E351" t="str">
            <v>M</v>
          </cell>
          <cell r="F351" t="str">
            <v>Varsity</v>
          </cell>
          <cell r="G351" t="str">
            <v>VARSITY BOYS</v>
          </cell>
        </row>
        <row r="352">
          <cell r="A352">
            <v>376</v>
          </cell>
          <cell r="B352" t="str">
            <v>Trip McSorley</v>
          </cell>
          <cell r="C352">
            <v>8</v>
          </cell>
          <cell r="D352" t="str">
            <v>BTA</v>
          </cell>
          <cell r="E352" t="str">
            <v>M</v>
          </cell>
          <cell r="F352" t="str">
            <v>Varsity</v>
          </cell>
          <cell r="G352" t="str">
            <v>VARSITY BOYS</v>
          </cell>
        </row>
        <row r="353">
          <cell r="A353">
            <v>377</v>
          </cell>
          <cell r="B353" t="str">
            <v>Donnie Schubert</v>
          </cell>
          <cell r="C353">
            <v>5</v>
          </cell>
          <cell r="D353" t="str">
            <v>BTA</v>
          </cell>
          <cell r="E353" t="str">
            <v>M</v>
          </cell>
          <cell r="F353" t="str">
            <v>JV</v>
          </cell>
          <cell r="G353" t="str">
            <v>JV BOYS</v>
          </cell>
        </row>
        <row r="354">
          <cell r="A354">
            <v>378</v>
          </cell>
          <cell r="B354" t="str">
            <v>Tyler Cannon</v>
          </cell>
          <cell r="C354">
            <v>8</v>
          </cell>
          <cell r="D354" t="str">
            <v>BTA</v>
          </cell>
          <cell r="E354" t="str">
            <v>M</v>
          </cell>
          <cell r="F354" t="str">
            <v>Varsity</v>
          </cell>
          <cell r="G354" t="str">
            <v>VARSITY BOYS</v>
          </cell>
        </row>
        <row r="355">
          <cell r="A355">
            <v>379</v>
          </cell>
          <cell r="B355" t="str">
            <v>Owen Walzer</v>
          </cell>
          <cell r="C355">
            <v>8</v>
          </cell>
          <cell r="D355" t="str">
            <v>BTA</v>
          </cell>
          <cell r="E355" t="str">
            <v>M</v>
          </cell>
          <cell r="F355" t="str">
            <v>Varsity</v>
          </cell>
          <cell r="G355" t="str">
            <v>VARSITY BOYS</v>
          </cell>
        </row>
        <row r="356">
          <cell r="A356">
            <v>380</v>
          </cell>
          <cell r="B356" t="str">
            <v>Marah Fuqh</v>
          </cell>
          <cell r="C356">
            <v>5</v>
          </cell>
          <cell r="D356" t="str">
            <v>BTA</v>
          </cell>
          <cell r="E356" t="str">
            <v>F</v>
          </cell>
          <cell r="F356" t="str">
            <v>JV</v>
          </cell>
          <cell r="G356" t="str">
            <v>JV GIRLS</v>
          </cell>
        </row>
        <row r="357">
          <cell r="A357">
            <v>381</v>
          </cell>
          <cell r="B357" t="str">
            <v>Cadence Bridge</v>
          </cell>
          <cell r="C357">
            <v>7</v>
          </cell>
          <cell r="D357" t="str">
            <v>BTA</v>
          </cell>
          <cell r="E357" t="str">
            <v>F</v>
          </cell>
          <cell r="F357" t="str">
            <v>Varsity</v>
          </cell>
          <cell r="G357" t="str">
            <v>VARSITY GIRLS</v>
          </cell>
        </row>
        <row r="358">
          <cell r="A358">
            <v>382</v>
          </cell>
          <cell r="B358" t="str">
            <v>Joey Cullietien</v>
          </cell>
          <cell r="C358">
            <v>3</v>
          </cell>
          <cell r="D358" t="str">
            <v>BTA</v>
          </cell>
          <cell r="E358" t="str">
            <v>M</v>
          </cell>
          <cell r="F358" t="str">
            <v>Dev</v>
          </cell>
          <cell r="G358" t="str">
            <v>DEV BOYS</v>
          </cell>
        </row>
        <row r="359">
          <cell r="A359">
            <v>383</v>
          </cell>
          <cell r="B359" t="str">
            <v>Riley Cullietien</v>
          </cell>
          <cell r="C359">
            <v>8</v>
          </cell>
          <cell r="D359" t="str">
            <v>BTA</v>
          </cell>
          <cell r="E359" t="str">
            <v>F</v>
          </cell>
          <cell r="F359" t="str">
            <v>Varsity</v>
          </cell>
          <cell r="G359" t="str">
            <v>VARSITY GIRLS</v>
          </cell>
        </row>
        <row r="360">
          <cell r="A360">
            <v>384</v>
          </cell>
          <cell r="B360" t="str">
            <v>Ethan Gannon</v>
          </cell>
          <cell r="C360">
            <v>6</v>
          </cell>
          <cell r="D360" t="str">
            <v>BTA</v>
          </cell>
          <cell r="E360" t="str">
            <v>M</v>
          </cell>
          <cell r="F360" t="str">
            <v>JV</v>
          </cell>
          <cell r="G360" t="str">
            <v>JV BOYS</v>
          </cell>
        </row>
        <row r="361">
          <cell r="A361">
            <v>385</v>
          </cell>
          <cell r="B361" t="str">
            <v>Gabriella Marino</v>
          </cell>
          <cell r="C361">
            <v>1</v>
          </cell>
          <cell r="D361" t="str">
            <v>PHL</v>
          </cell>
          <cell r="E361" t="str">
            <v>F</v>
          </cell>
          <cell r="F361" t="str">
            <v>Dev</v>
          </cell>
          <cell r="G361" t="str">
            <v>DEV GIRLS</v>
          </cell>
        </row>
        <row r="362">
          <cell r="A362">
            <v>386</v>
          </cell>
          <cell r="B362" t="str">
            <v>Lilly Price</v>
          </cell>
          <cell r="C362">
            <v>2</v>
          </cell>
          <cell r="D362" t="str">
            <v>PHL</v>
          </cell>
          <cell r="E362" t="str">
            <v>F</v>
          </cell>
          <cell r="F362" t="str">
            <v>Dev</v>
          </cell>
          <cell r="G362" t="str">
            <v>DEV GIRLS</v>
          </cell>
        </row>
        <row r="363">
          <cell r="A363">
            <v>387</v>
          </cell>
          <cell r="B363" t="str">
            <v>Mia Mazza</v>
          </cell>
          <cell r="C363">
            <v>2</v>
          </cell>
          <cell r="D363" t="str">
            <v>PHL</v>
          </cell>
          <cell r="E363" t="str">
            <v>F</v>
          </cell>
          <cell r="F363" t="str">
            <v>Dev</v>
          </cell>
          <cell r="G363" t="str">
            <v>DEV GIRLS</v>
          </cell>
        </row>
        <row r="364">
          <cell r="A364">
            <v>388</v>
          </cell>
          <cell r="B364" t="str">
            <v>Anna Stickman</v>
          </cell>
          <cell r="C364">
            <v>3</v>
          </cell>
          <cell r="D364" t="str">
            <v>PHL</v>
          </cell>
          <cell r="E364" t="str">
            <v>F</v>
          </cell>
          <cell r="F364" t="str">
            <v>Dev</v>
          </cell>
          <cell r="G364" t="str">
            <v>DEV GIRLS</v>
          </cell>
        </row>
        <row r="365">
          <cell r="A365">
            <v>389</v>
          </cell>
          <cell r="B365" t="str">
            <v>Cate Ravenstahl</v>
          </cell>
          <cell r="C365">
            <v>3</v>
          </cell>
          <cell r="D365" t="str">
            <v>PHL</v>
          </cell>
          <cell r="E365" t="str">
            <v>F</v>
          </cell>
          <cell r="F365" t="str">
            <v>Dev</v>
          </cell>
          <cell r="G365" t="str">
            <v>DEV GIRLS</v>
          </cell>
        </row>
        <row r="366">
          <cell r="A366">
            <v>390</v>
          </cell>
          <cell r="B366" t="str">
            <v>Giulia Marino</v>
          </cell>
          <cell r="C366">
            <v>4</v>
          </cell>
          <cell r="D366" t="str">
            <v>PHL</v>
          </cell>
          <cell r="E366" t="str">
            <v>F</v>
          </cell>
          <cell r="F366" t="str">
            <v>Dev</v>
          </cell>
          <cell r="G366" t="str">
            <v>DEV GIRLS</v>
          </cell>
        </row>
        <row r="367">
          <cell r="A367">
            <v>391</v>
          </cell>
          <cell r="B367" t="str">
            <v>Hope Avery</v>
          </cell>
          <cell r="C367">
            <v>4</v>
          </cell>
          <cell r="D367" t="str">
            <v>PHL</v>
          </cell>
          <cell r="E367" t="str">
            <v>F</v>
          </cell>
          <cell r="F367" t="str">
            <v>Dev</v>
          </cell>
          <cell r="G367" t="str">
            <v>DEV GIRLS</v>
          </cell>
        </row>
        <row r="368">
          <cell r="A368">
            <v>392</v>
          </cell>
          <cell r="B368" t="str">
            <v>Dashiell Sargent</v>
          </cell>
          <cell r="C368">
            <v>3</v>
          </cell>
          <cell r="D368" t="str">
            <v>PHL</v>
          </cell>
          <cell r="E368" t="str">
            <v>M</v>
          </cell>
          <cell r="F368" t="str">
            <v>Dev</v>
          </cell>
          <cell r="G368" t="str">
            <v>DEV BOYS</v>
          </cell>
        </row>
        <row r="369">
          <cell r="A369">
            <v>393</v>
          </cell>
          <cell r="B369" t="str">
            <v>Jacob Boehm</v>
          </cell>
          <cell r="C369">
            <v>3</v>
          </cell>
          <cell r="D369" t="str">
            <v>PHL</v>
          </cell>
          <cell r="E369" t="str">
            <v>M</v>
          </cell>
          <cell r="F369" t="str">
            <v>Dev</v>
          </cell>
          <cell r="G369" t="str">
            <v>DEV BOYS</v>
          </cell>
        </row>
        <row r="370">
          <cell r="A370">
            <v>394</v>
          </cell>
          <cell r="B370" t="str">
            <v>Gia Marino</v>
          </cell>
          <cell r="C370">
            <v>6</v>
          </cell>
          <cell r="D370" t="str">
            <v>PHL</v>
          </cell>
          <cell r="E370" t="str">
            <v>F</v>
          </cell>
          <cell r="F370" t="str">
            <v>JV</v>
          </cell>
          <cell r="G370" t="str">
            <v>JV GIRLS</v>
          </cell>
        </row>
        <row r="371">
          <cell r="A371">
            <v>395</v>
          </cell>
          <cell r="B371" t="str">
            <v>Colton Danihel</v>
          </cell>
          <cell r="C371">
            <v>5</v>
          </cell>
          <cell r="D371" t="str">
            <v>PHL</v>
          </cell>
          <cell r="E371" t="str">
            <v>M</v>
          </cell>
          <cell r="F371" t="str">
            <v>JV</v>
          </cell>
          <cell r="G371" t="str">
            <v>JV BOYS</v>
          </cell>
        </row>
        <row r="372">
          <cell r="A372">
            <v>396</v>
          </cell>
          <cell r="B372" t="str">
            <v>Everett Sargent</v>
          </cell>
          <cell r="C372">
            <v>5</v>
          </cell>
          <cell r="D372" t="str">
            <v>PHL</v>
          </cell>
          <cell r="E372" t="str">
            <v>M</v>
          </cell>
          <cell r="F372" t="str">
            <v>JV</v>
          </cell>
          <cell r="G372" t="str">
            <v>JV BOYS</v>
          </cell>
        </row>
        <row r="373">
          <cell r="A373">
            <v>397</v>
          </cell>
          <cell r="B373" t="str">
            <v>Jacob Kaltz</v>
          </cell>
          <cell r="C373">
            <v>5</v>
          </cell>
          <cell r="D373" t="str">
            <v>PHL</v>
          </cell>
          <cell r="E373" t="str">
            <v>M</v>
          </cell>
          <cell r="F373" t="str">
            <v>JV</v>
          </cell>
          <cell r="G373" t="str">
            <v>JV BOYS</v>
          </cell>
        </row>
        <row r="374">
          <cell r="A374">
            <v>398</v>
          </cell>
          <cell r="B374" t="str">
            <v>John Henry Luke</v>
          </cell>
          <cell r="C374">
            <v>6</v>
          </cell>
          <cell r="D374" t="str">
            <v>PHL</v>
          </cell>
          <cell r="E374" t="str">
            <v>M</v>
          </cell>
          <cell r="F374" t="str">
            <v>JV</v>
          </cell>
          <cell r="G374" t="str">
            <v>JV BOYS</v>
          </cell>
        </row>
        <row r="375">
          <cell r="A375">
            <v>399</v>
          </cell>
          <cell r="B375" t="str">
            <v>Max Gillen</v>
          </cell>
          <cell r="C375">
            <v>6</v>
          </cell>
          <cell r="D375" t="str">
            <v>PHL</v>
          </cell>
          <cell r="E375" t="str">
            <v>M</v>
          </cell>
          <cell r="F375" t="str">
            <v>JV</v>
          </cell>
          <cell r="G375" t="str">
            <v>JV BOYS</v>
          </cell>
        </row>
        <row r="376">
          <cell r="A376">
            <v>400</v>
          </cell>
          <cell r="B376" t="str">
            <v>Will Stickman</v>
          </cell>
          <cell r="C376">
            <v>6</v>
          </cell>
          <cell r="D376" t="str">
            <v>PHL</v>
          </cell>
          <cell r="E376" t="str">
            <v>M</v>
          </cell>
          <cell r="F376" t="str">
            <v>JV</v>
          </cell>
          <cell r="G376" t="str">
            <v>JV BOYS</v>
          </cell>
        </row>
        <row r="377">
          <cell r="A377">
            <v>401</v>
          </cell>
          <cell r="B377" t="str">
            <v>Grace Ravenstahl</v>
          </cell>
          <cell r="C377">
            <v>7</v>
          </cell>
          <cell r="D377" t="str">
            <v>PHL</v>
          </cell>
          <cell r="E377" t="str">
            <v>F</v>
          </cell>
          <cell r="F377" t="str">
            <v>Varsity</v>
          </cell>
          <cell r="G377" t="str">
            <v>VARSITY GIRLS</v>
          </cell>
        </row>
        <row r="378">
          <cell r="A378">
            <v>402</v>
          </cell>
          <cell r="B378" t="str">
            <v>Katarina Komoroski</v>
          </cell>
          <cell r="C378">
            <v>7</v>
          </cell>
          <cell r="D378" t="str">
            <v>PHL</v>
          </cell>
          <cell r="E378" t="str">
            <v>F</v>
          </cell>
          <cell r="F378" t="str">
            <v>Varsity</v>
          </cell>
          <cell r="G378" t="str">
            <v>VARSITY GIRLS</v>
          </cell>
        </row>
        <row r="379">
          <cell r="A379">
            <v>403</v>
          </cell>
          <cell r="B379" t="str">
            <v>Garrett Zug</v>
          </cell>
          <cell r="C379">
            <v>7</v>
          </cell>
          <cell r="D379" t="str">
            <v>PHL</v>
          </cell>
          <cell r="E379" t="str">
            <v>M</v>
          </cell>
          <cell r="F379" t="str">
            <v>Varsity</v>
          </cell>
          <cell r="G379" t="str">
            <v>VARSITY BOYS</v>
          </cell>
        </row>
        <row r="380">
          <cell r="A380">
            <v>404</v>
          </cell>
          <cell r="B380" t="str">
            <v>Bernie Komoroski</v>
          </cell>
          <cell r="C380">
            <v>8</v>
          </cell>
          <cell r="D380" t="str">
            <v>PHL</v>
          </cell>
          <cell r="E380" t="str">
            <v>M</v>
          </cell>
          <cell r="F380" t="str">
            <v>Varsity</v>
          </cell>
          <cell r="G380" t="str">
            <v>VARSITY BOYS</v>
          </cell>
        </row>
        <row r="381">
          <cell r="A381">
            <v>405</v>
          </cell>
          <cell r="B381" t="str">
            <v>Max Kroneberg</v>
          </cell>
          <cell r="C381">
            <v>8</v>
          </cell>
          <cell r="D381" t="str">
            <v>PHL</v>
          </cell>
          <cell r="E381" t="str">
            <v>M</v>
          </cell>
          <cell r="F381" t="str">
            <v>Varsity</v>
          </cell>
          <cell r="G381" t="str">
            <v>VARSITY BOYS</v>
          </cell>
        </row>
        <row r="382">
          <cell r="A382">
            <v>406</v>
          </cell>
          <cell r="B382" t="str">
            <v>Wilder Sargent</v>
          </cell>
          <cell r="C382">
            <v>0</v>
          </cell>
          <cell r="D382" t="str">
            <v>PHL</v>
          </cell>
          <cell r="E382" t="str">
            <v>M</v>
          </cell>
          <cell r="F382" t="str">
            <v>Dev</v>
          </cell>
          <cell r="G382" t="str">
            <v>DEV BOYS</v>
          </cell>
        </row>
        <row r="383">
          <cell r="A383">
            <v>407</v>
          </cell>
          <cell r="B383" t="str">
            <v>Rachel Boehm</v>
          </cell>
          <cell r="C383">
            <v>5</v>
          </cell>
          <cell r="D383" t="str">
            <v>PHL</v>
          </cell>
          <cell r="E383" t="str">
            <v>F</v>
          </cell>
          <cell r="F383" t="str">
            <v>JV</v>
          </cell>
          <cell r="G383" t="str">
            <v>JV GIRLS</v>
          </cell>
        </row>
        <row r="384">
          <cell r="A384">
            <v>408</v>
          </cell>
          <cell r="B384" t="str">
            <v>Hannah Hayes</v>
          </cell>
          <cell r="C384">
            <v>3</v>
          </cell>
          <cell r="D384" t="str">
            <v>PHL</v>
          </cell>
          <cell r="E384" t="str">
            <v>F</v>
          </cell>
          <cell r="F384" t="str">
            <v>Dev</v>
          </cell>
          <cell r="G384" t="str">
            <v>DEV GIRLS</v>
          </cell>
        </row>
        <row r="385">
          <cell r="A385">
            <v>409</v>
          </cell>
          <cell r="B385" t="str">
            <v>Reagan</v>
          </cell>
          <cell r="C385">
            <v>0</v>
          </cell>
          <cell r="D385" t="str">
            <v>PHL</v>
          </cell>
          <cell r="E385" t="str">
            <v>F</v>
          </cell>
          <cell r="F385" t="str">
            <v>Dev</v>
          </cell>
          <cell r="G385" t="str">
            <v>DEV GIRLS</v>
          </cell>
        </row>
        <row r="386">
          <cell r="A386">
            <v>415</v>
          </cell>
          <cell r="B386" t="str">
            <v>Amelia Tedesco</v>
          </cell>
          <cell r="C386">
            <v>1</v>
          </cell>
          <cell r="D386" t="str">
            <v>PHA</v>
          </cell>
          <cell r="E386" t="str">
            <v>F</v>
          </cell>
          <cell r="F386" t="str">
            <v>Dev</v>
          </cell>
          <cell r="G386" t="str">
            <v>DEV GIRLS</v>
          </cell>
        </row>
        <row r="387">
          <cell r="A387">
            <v>416</v>
          </cell>
          <cell r="B387" t="str">
            <v>Kate Mulzet</v>
          </cell>
          <cell r="C387">
            <v>1</v>
          </cell>
          <cell r="D387" t="str">
            <v>PHA</v>
          </cell>
          <cell r="E387" t="str">
            <v>F</v>
          </cell>
          <cell r="F387" t="str">
            <v>Dev</v>
          </cell>
          <cell r="G387" t="str">
            <v>DEV GIRLS</v>
          </cell>
        </row>
        <row r="388">
          <cell r="A388">
            <v>417</v>
          </cell>
          <cell r="B388" t="str">
            <v>Morgan Kane</v>
          </cell>
          <cell r="C388">
            <v>1</v>
          </cell>
          <cell r="D388" t="str">
            <v>PHA</v>
          </cell>
          <cell r="E388" t="str">
            <v>F</v>
          </cell>
          <cell r="F388" t="str">
            <v>Dev</v>
          </cell>
          <cell r="G388" t="str">
            <v>DEV GIRLS</v>
          </cell>
        </row>
        <row r="389">
          <cell r="A389">
            <v>418</v>
          </cell>
          <cell r="B389" t="str">
            <v>Samantha Oeler</v>
          </cell>
          <cell r="C389">
            <v>1</v>
          </cell>
          <cell r="D389" t="str">
            <v>PHA</v>
          </cell>
          <cell r="E389" t="str">
            <v>F</v>
          </cell>
          <cell r="F389" t="str">
            <v>Dev</v>
          </cell>
          <cell r="G389" t="str">
            <v>DEV GIRLS</v>
          </cell>
        </row>
        <row r="390">
          <cell r="A390">
            <v>419</v>
          </cell>
          <cell r="B390" t="str">
            <v>Tess Liberati</v>
          </cell>
          <cell r="C390">
            <v>1</v>
          </cell>
          <cell r="D390" t="str">
            <v>PHA</v>
          </cell>
          <cell r="E390" t="str">
            <v>F</v>
          </cell>
          <cell r="F390" t="str">
            <v>Dev</v>
          </cell>
          <cell r="G390" t="str">
            <v>DEV GIRLS</v>
          </cell>
        </row>
        <row r="391">
          <cell r="A391">
            <v>420</v>
          </cell>
          <cell r="B391" t="str">
            <v>Sydney Kinmouth</v>
          </cell>
          <cell r="C391">
            <v>2</v>
          </cell>
          <cell r="D391" t="str">
            <v>PHA</v>
          </cell>
          <cell r="E391" t="str">
            <v>F</v>
          </cell>
          <cell r="F391" t="str">
            <v>Dev</v>
          </cell>
          <cell r="G391" t="str">
            <v>DEV GIRLS</v>
          </cell>
        </row>
        <row r="392">
          <cell r="A392">
            <v>421</v>
          </cell>
          <cell r="B392" t="str">
            <v>Alexa Stoltz</v>
          </cell>
          <cell r="C392">
            <v>3</v>
          </cell>
          <cell r="D392" t="str">
            <v>PHA</v>
          </cell>
          <cell r="E392" t="str">
            <v>F</v>
          </cell>
          <cell r="F392" t="str">
            <v>Dev</v>
          </cell>
          <cell r="G392" t="str">
            <v>DEV GIRLS</v>
          </cell>
        </row>
        <row r="393">
          <cell r="A393">
            <v>422</v>
          </cell>
          <cell r="B393" t="str">
            <v>Emma Schupansky</v>
          </cell>
          <cell r="C393">
            <v>4</v>
          </cell>
          <cell r="D393" t="str">
            <v>PHA</v>
          </cell>
          <cell r="E393" t="str">
            <v>F</v>
          </cell>
          <cell r="F393" t="str">
            <v>Dev</v>
          </cell>
          <cell r="G393" t="str">
            <v>DEV GIRLS</v>
          </cell>
        </row>
        <row r="394">
          <cell r="A394">
            <v>423</v>
          </cell>
          <cell r="B394" t="str">
            <v>Tre Kinmouth</v>
          </cell>
          <cell r="C394">
            <v>1</v>
          </cell>
          <cell r="D394" t="str">
            <v>PHA</v>
          </cell>
          <cell r="E394" t="str">
            <v>M</v>
          </cell>
          <cell r="F394" t="str">
            <v>Dev</v>
          </cell>
          <cell r="G394" t="str">
            <v>DEV BOYS</v>
          </cell>
        </row>
        <row r="395">
          <cell r="A395">
            <v>424</v>
          </cell>
          <cell r="B395" t="str">
            <v>Brandon Satz</v>
          </cell>
          <cell r="C395">
            <v>2</v>
          </cell>
          <cell r="D395" t="str">
            <v>PHA</v>
          </cell>
          <cell r="E395" t="str">
            <v>M</v>
          </cell>
          <cell r="F395" t="str">
            <v>Dev</v>
          </cell>
          <cell r="G395" t="str">
            <v>DEV BOYS</v>
          </cell>
        </row>
        <row r="396">
          <cell r="A396">
            <v>425</v>
          </cell>
          <cell r="B396" t="str">
            <v>Liam Jones</v>
          </cell>
          <cell r="C396">
            <v>2</v>
          </cell>
          <cell r="D396" t="str">
            <v>PHA</v>
          </cell>
          <cell r="E396" t="str">
            <v>M</v>
          </cell>
          <cell r="F396" t="str">
            <v>Dev</v>
          </cell>
          <cell r="G396" t="str">
            <v>DEV BOYS</v>
          </cell>
        </row>
        <row r="397">
          <cell r="A397">
            <v>426</v>
          </cell>
          <cell r="B397" t="str">
            <v>Ryan Snyder</v>
          </cell>
          <cell r="C397">
            <v>3</v>
          </cell>
          <cell r="D397" t="str">
            <v>PHA</v>
          </cell>
          <cell r="E397" t="str">
            <v>M</v>
          </cell>
          <cell r="F397" t="str">
            <v>Dev</v>
          </cell>
          <cell r="G397" t="str">
            <v>DEV BOYS</v>
          </cell>
        </row>
        <row r="398">
          <cell r="A398">
            <v>427</v>
          </cell>
          <cell r="B398" t="str">
            <v>Theo Tedesco</v>
          </cell>
          <cell r="C398">
            <v>4</v>
          </cell>
          <cell r="D398" t="str">
            <v>PHA</v>
          </cell>
          <cell r="E398" t="str">
            <v>M</v>
          </cell>
          <cell r="F398" t="str">
            <v>Dev</v>
          </cell>
          <cell r="G398" t="str">
            <v>DEV BOYS</v>
          </cell>
        </row>
        <row r="399">
          <cell r="A399">
            <v>428</v>
          </cell>
          <cell r="B399" t="str">
            <v>Katie Snyder</v>
          </cell>
          <cell r="C399">
            <v>7</v>
          </cell>
          <cell r="D399" t="str">
            <v>PHA</v>
          </cell>
          <cell r="E399" t="str">
            <v>F</v>
          </cell>
          <cell r="F399" t="str">
            <v>Varsity</v>
          </cell>
          <cell r="G399" t="str">
            <v>VARSITY GIRLS</v>
          </cell>
        </row>
        <row r="400">
          <cell r="A400">
            <v>429</v>
          </cell>
          <cell r="B400" t="str">
            <v>Evan Monchak</v>
          </cell>
          <cell r="C400">
            <v>8</v>
          </cell>
          <cell r="D400" t="str">
            <v>PHA</v>
          </cell>
          <cell r="E400" t="str">
            <v>M</v>
          </cell>
          <cell r="F400" t="str">
            <v>Varsity</v>
          </cell>
          <cell r="G400" t="str">
            <v>VARSITY BOYS</v>
          </cell>
        </row>
        <row r="401">
          <cell r="A401">
            <v>430</v>
          </cell>
          <cell r="B401" t="str">
            <v>Ben Capozzi</v>
          </cell>
          <cell r="C401">
            <v>8</v>
          </cell>
          <cell r="D401" t="str">
            <v>PHA</v>
          </cell>
          <cell r="E401" t="str">
            <v>M</v>
          </cell>
          <cell r="F401" t="str">
            <v>Varsity</v>
          </cell>
          <cell r="G401" t="str">
            <v>VARSITY BOYS</v>
          </cell>
        </row>
        <row r="402">
          <cell r="A402">
            <v>431</v>
          </cell>
          <cell r="B402" t="str">
            <v>Ethan Bowser</v>
          </cell>
          <cell r="C402">
            <v>2</v>
          </cell>
          <cell r="D402" t="str">
            <v>PHA</v>
          </cell>
          <cell r="E402" t="str">
            <v>M</v>
          </cell>
          <cell r="F402" t="str">
            <v>Dev</v>
          </cell>
          <cell r="G402" t="str">
            <v>DEV BOYS</v>
          </cell>
        </row>
        <row r="403">
          <cell r="A403">
            <v>432</v>
          </cell>
          <cell r="B403" t="str">
            <v>Olivia Liberati</v>
          </cell>
          <cell r="C403">
            <v>3</v>
          </cell>
          <cell r="D403" t="str">
            <v>PHA</v>
          </cell>
          <cell r="E403" t="str">
            <v>F</v>
          </cell>
          <cell r="F403" t="str">
            <v>Dev</v>
          </cell>
          <cell r="G403" t="str">
            <v>DEV GIRLS</v>
          </cell>
        </row>
        <row r="404">
          <cell r="A404">
            <v>435</v>
          </cell>
          <cell r="B404" t="str">
            <v>Rhodora Redd</v>
          </cell>
          <cell r="C404">
            <v>1</v>
          </cell>
          <cell r="D404" t="str">
            <v>CDT</v>
          </cell>
          <cell r="E404" t="str">
            <v>F</v>
          </cell>
          <cell r="F404" t="str">
            <v>Dev</v>
          </cell>
          <cell r="G404" t="str">
            <v>DEV GIRLS</v>
          </cell>
        </row>
        <row r="405">
          <cell r="A405">
            <v>436</v>
          </cell>
          <cell r="B405" t="str">
            <v>Isabella Echnat</v>
          </cell>
          <cell r="C405">
            <v>2</v>
          </cell>
          <cell r="D405" t="str">
            <v>CDT</v>
          </cell>
          <cell r="E405" t="str">
            <v>F</v>
          </cell>
          <cell r="F405" t="str">
            <v>Dev</v>
          </cell>
          <cell r="G405" t="str">
            <v>DEV GIRLS</v>
          </cell>
        </row>
        <row r="406">
          <cell r="A406">
            <v>437</v>
          </cell>
          <cell r="B406" t="str">
            <v>Camryn Craighead</v>
          </cell>
          <cell r="C406">
            <v>2</v>
          </cell>
          <cell r="D406" t="str">
            <v>CDT</v>
          </cell>
          <cell r="E406" t="str">
            <v>F</v>
          </cell>
          <cell r="F406" t="str">
            <v>Dev</v>
          </cell>
          <cell r="G406" t="str">
            <v>DEV GIRLS</v>
          </cell>
        </row>
        <row r="407">
          <cell r="A407">
            <v>438</v>
          </cell>
          <cell r="B407" t="str">
            <v>Heidi Stiger</v>
          </cell>
          <cell r="C407">
            <v>3</v>
          </cell>
          <cell r="D407" t="str">
            <v>CDT</v>
          </cell>
          <cell r="E407" t="str">
            <v>F</v>
          </cell>
          <cell r="F407" t="str">
            <v>Dev</v>
          </cell>
          <cell r="G407" t="str">
            <v>DEV GIRLS</v>
          </cell>
        </row>
        <row r="408">
          <cell r="A408">
            <v>439</v>
          </cell>
          <cell r="B408" t="str">
            <v>Gemma Spadacene</v>
          </cell>
          <cell r="C408">
            <v>4</v>
          </cell>
          <cell r="D408" t="str">
            <v>CDT</v>
          </cell>
          <cell r="E408" t="str">
            <v>F</v>
          </cell>
          <cell r="F408" t="str">
            <v>Dev</v>
          </cell>
          <cell r="G408" t="str">
            <v>DEV GIRLS</v>
          </cell>
        </row>
        <row r="409">
          <cell r="A409">
            <v>440</v>
          </cell>
          <cell r="B409" t="str">
            <v>Jacey Bell</v>
          </cell>
          <cell r="C409">
            <v>4</v>
          </cell>
          <cell r="D409" t="str">
            <v>CDT</v>
          </cell>
          <cell r="E409" t="str">
            <v>F</v>
          </cell>
          <cell r="F409" t="str">
            <v>Dev</v>
          </cell>
          <cell r="G409" t="str">
            <v>DEV GIRLS</v>
          </cell>
        </row>
        <row r="410">
          <cell r="A410">
            <v>441</v>
          </cell>
          <cell r="B410" t="str">
            <v>Andrew Hernaez</v>
          </cell>
          <cell r="C410">
            <v>1</v>
          </cell>
          <cell r="D410" t="str">
            <v>CDT</v>
          </cell>
          <cell r="E410" t="str">
            <v>M</v>
          </cell>
          <cell r="F410" t="str">
            <v>Dev</v>
          </cell>
          <cell r="G410" t="str">
            <v>DEV BOYS</v>
          </cell>
        </row>
        <row r="411">
          <cell r="A411">
            <v>442</v>
          </cell>
          <cell r="B411" t="str">
            <v>Avery McKoy</v>
          </cell>
          <cell r="C411">
            <v>1</v>
          </cell>
          <cell r="D411" t="str">
            <v>CDT</v>
          </cell>
          <cell r="E411" t="str">
            <v>M</v>
          </cell>
          <cell r="F411" t="str">
            <v>Dev</v>
          </cell>
          <cell r="G411" t="str">
            <v>DEV BOYS</v>
          </cell>
        </row>
        <row r="412">
          <cell r="A412">
            <v>443</v>
          </cell>
          <cell r="B412" t="str">
            <v>Ivan Rusiewicz</v>
          </cell>
          <cell r="C412">
            <v>2</v>
          </cell>
          <cell r="D412" t="str">
            <v>CDT</v>
          </cell>
          <cell r="E412" t="str">
            <v>M</v>
          </cell>
          <cell r="F412" t="str">
            <v>Dev</v>
          </cell>
          <cell r="G412" t="str">
            <v>DEV BOYS</v>
          </cell>
        </row>
        <row r="413">
          <cell r="A413">
            <v>444</v>
          </cell>
          <cell r="B413" t="str">
            <v>John Howe</v>
          </cell>
          <cell r="C413">
            <v>2</v>
          </cell>
          <cell r="D413" t="str">
            <v>CDT</v>
          </cell>
          <cell r="E413" t="str">
            <v>M</v>
          </cell>
          <cell r="F413" t="str">
            <v>Dev</v>
          </cell>
          <cell r="G413" t="str">
            <v>DEV BOYS</v>
          </cell>
        </row>
        <row r="414">
          <cell r="A414">
            <v>445</v>
          </cell>
          <cell r="B414" t="str">
            <v>Leo Ivory</v>
          </cell>
          <cell r="C414">
            <v>2</v>
          </cell>
          <cell r="D414" t="str">
            <v>CDT</v>
          </cell>
          <cell r="E414" t="str">
            <v>M</v>
          </cell>
          <cell r="F414" t="str">
            <v>Dev</v>
          </cell>
          <cell r="G414" t="str">
            <v>DEV BOYS</v>
          </cell>
        </row>
        <row r="415">
          <cell r="A415">
            <v>446</v>
          </cell>
          <cell r="B415" t="str">
            <v>Nate Tunno</v>
          </cell>
          <cell r="C415">
            <v>3</v>
          </cell>
          <cell r="D415" t="str">
            <v>CDT</v>
          </cell>
          <cell r="E415" t="str">
            <v>M</v>
          </cell>
          <cell r="F415" t="str">
            <v>Dev</v>
          </cell>
          <cell r="G415" t="str">
            <v>DEV BOYS</v>
          </cell>
        </row>
        <row r="416">
          <cell r="A416">
            <v>447</v>
          </cell>
          <cell r="B416" t="str">
            <v>Jimmy Darcy</v>
          </cell>
          <cell r="C416">
            <v>4</v>
          </cell>
          <cell r="D416" t="str">
            <v>CDT</v>
          </cell>
          <cell r="E416" t="str">
            <v>M</v>
          </cell>
          <cell r="F416" t="str">
            <v>Dev</v>
          </cell>
          <cell r="G416" t="str">
            <v>DEV BOYS</v>
          </cell>
        </row>
        <row r="417">
          <cell r="A417">
            <v>448</v>
          </cell>
          <cell r="B417" t="str">
            <v>Jonah Stahl</v>
          </cell>
          <cell r="C417">
            <v>4</v>
          </cell>
          <cell r="D417" t="str">
            <v>CDT</v>
          </cell>
          <cell r="E417" t="str">
            <v>M</v>
          </cell>
          <cell r="F417" t="str">
            <v>Dev</v>
          </cell>
          <cell r="G417" t="str">
            <v>DEV BOYS</v>
          </cell>
        </row>
        <row r="418">
          <cell r="A418">
            <v>449</v>
          </cell>
          <cell r="B418" t="str">
            <v>Nico Tavolario</v>
          </cell>
          <cell r="C418">
            <v>4</v>
          </cell>
          <cell r="D418" t="str">
            <v>CDT</v>
          </cell>
          <cell r="E418" t="str">
            <v>M</v>
          </cell>
          <cell r="F418" t="str">
            <v>Dev</v>
          </cell>
          <cell r="G418" t="str">
            <v>DEV BOYS</v>
          </cell>
        </row>
        <row r="419">
          <cell r="A419">
            <v>450</v>
          </cell>
          <cell r="B419" t="str">
            <v>Maria Stiger</v>
          </cell>
          <cell r="C419">
            <v>5</v>
          </cell>
          <cell r="D419" t="str">
            <v>CDT</v>
          </cell>
          <cell r="E419" t="str">
            <v>F</v>
          </cell>
          <cell r="F419" t="str">
            <v>JV</v>
          </cell>
          <cell r="G419" t="str">
            <v>JV GIRLS</v>
          </cell>
        </row>
        <row r="420">
          <cell r="A420">
            <v>451</v>
          </cell>
          <cell r="B420" t="str">
            <v>Morgan Mudge</v>
          </cell>
          <cell r="C420">
            <v>5</v>
          </cell>
          <cell r="D420" t="str">
            <v>CDT</v>
          </cell>
          <cell r="E420" t="str">
            <v>F</v>
          </cell>
          <cell r="F420" t="str">
            <v>JV</v>
          </cell>
          <cell r="G420" t="str">
            <v>JV GIRLS</v>
          </cell>
        </row>
        <row r="421">
          <cell r="A421">
            <v>452</v>
          </cell>
          <cell r="B421" t="str">
            <v>Olivia DiGiacomo</v>
          </cell>
          <cell r="C421">
            <v>5</v>
          </cell>
          <cell r="D421" t="str">
            <v>CDT</v>
          </cell>
          <cell r="E421" t="str">
            <v>F</v>
          </cell>
          <cell r="F421" t="str">
            <v>JV</v>
          </cell>
          <cell r="G421" t="str">
            <v>JV GIRLS</v>
          </cell>
        </row>
        <row r="422">
          <cell r="A422">
            <v>453</v>
          </cell>
          <cell r="B422" t="str">
            <v>Kaitlyn Darcy</v>
          </cell>
          <cell r="C422">
            <v>6</v>
          </cell>
          <cell r="D422" t="str">
            <v>CDT</v>
          </cell>
          <cell r="E422" t="str">
            <v>F</v>
          </cell>
          <cell r="F422" t="str">
            <v>JV</v>
          </cell>
          <cell r="G422" t="str">
            <v>JV GIRLS</v>
          </cell>
        </row>
        <row r="423">
          <cell r="A423">
            <v>454</v>
          </cell>
          <cell r="B423" t="str">
            <v>Anna Kintner</v>
          </cell>
          <cell r="C423">
            <v>5</v>
          </cell>
          <cell r="D423" t="str">
            <v>CDT</v>
          </cell>
          <cell r="E423" t="str">
            <v>F</v>
          </cell>
          <cell r="F423" t="str">
            <v>JV</v>
          </cell>
          <cell r="G423" t="str">
            <v>JV GIRLS</v>
          </cell>
        </row>
        <row r="424">
          <cell r="A424">
            <v>455</v>
          </cell>
          <cell r="B424" t="str">
            <v>Delanie Newell</v>
          </cell>
          <cell r="C424">
            <v>5</v>
          </cell>
          <cell r="D424" t="str">
            <v>CDT</v>
          </cell>
          <cell r="E424" t="str">
            <v>F</v>
          </cell>
          <cell r="F424" t="str">
            <v>JV</v>
          </cell>
          <cell r="G424" t="str">
            <v>JV GIRLS</v>
          </cell>
        </row>
        <row r="425">
          <cell r="A425">
            <v>456</v>
          </cell>
          <cell r="B425" t="str">
            <v>Gianna Tavolario</v>
          </cell>
          <cell r="C425">
            <v>5</v>
          </cell>
          <cell r="D425" t="str">
            <v>CDT</v>
          </cell>
          <cell r="E425" t="str">
            <v>F</v>
          </cell>
          <cell r="F425" t="str">
            <v>JV</v>
          </cell>
          <cell r="G425" t="str">
            <v>JV GIRLS</v>
          </cell>
        </row>
        <row r="426">
          <cell r="A426">
            <v>457</v>
          </cell>
          <cell r="B426" t="str">
            <v>Veronica McCarthy</v>
          </cell>
          <cell r="C426">
            <v>5</v>
          </cell>
          <cell r="D426" t="str">
            <v>CDT</v>
          </cell>
          <cell r="E426" t="str">
            <v>F</v>
          </cell>
          <cell r="F426" t="str">
            <v>JV</v>
          </cell>
          <cell r="G426" t="str">
            <v>JV GIRLS</v>
          </cell>
        </row>
        <row r="427">
          <cell r="A427">
            <v>458</v>
          </cell>
          <cell r="B427" t="str">
            <v>Caroline Terry</v>
          </cell>
          <cell r="C427">
            <v>6</v>
          </cell>
          <cell r="D427" t="str">
            <v>CDT</v>
          </cell>
          <cell r="E427" t="str">
            <v>F</v>
          </cell>
          <cell r="F427" t="str">
            <v>JV</v>
          </cell>
          <cell r="G427" t="str">
            <v>JV GIRLS</v>
          </cell>
        </row>
        <row r="428">
          <cell r="A428">
            <v>459</v>
          </cell>
          <cell r="B428" t="str">
            <v>Jillian Stahl</v>
          </cell>
          <cell r="C428">
            <v>6</v>
          </cell>
          <cell r="D428" t="str">
            <v>CDT</v>
          </cell>
          <cell r="E428" t="str">
            <v>F</v>
          </cell>
          <cell r="F428" t="str">
            <v>JV</v>
          </cell>
          <cell r="G428" t="str">
            <v>JV GIRLS</v>
          </cell>
        </row>
        <row r="429">
          <cell r="A429">
            <v>460</v>
          </cell>
          <cell r="B429" t="str">
            <v>Julia Hernaez</v>
          </cell>
          <cell r="C429">
            <v>6</v>
          </cell>
          <cell r="D429" t="str">
            <v>CDT</v>
          </cell>
          <cell r="E429" t="str">
            <v>F</v>
          </cell>
          <cell r="F429" t="str">
            <v>JV</v>
          </cell>
          <cell r="G429" t="str">
            <v>JV GIRLS</v>
          </cell>
        </row>
        <row r="430">
          <cell r="A430">
            <v>461</v>
          </cell>
          <cell r="B430" t="str">
            <v>James Zdarko</v>
          </cell>
          <cell r="C430">
            <v>5</v>
          </cell>
          <cell r="D430" t="str">
            <v>CDT</v>
          </cell>
          <cell r="E430" t="str">
            <v>M</v>
          </cell>
          <cell r="F430" t="str">
            <v>JV</v>
          </cell>
          <cell r="G430" t="str">
            <v>JV BOYS</v>
          </cell>
        </row>
        <row r="431">
          <cell r="A431">
            <v>462</v>
          </cell>
          <cell r="B431" t="str">
            <v>Alina Stiger</v>
          </cell>
          <cell r="C431">
            <v>7</v>
          </cell>
          <cell r="D431" t="str">
            <v>CDT</v>
          </cell>
          <cell r="E431" t="str">
            <v>F</v>
          </cell>
          <cell r="F431" t="str">
            <v>Varsity</v>
          </cell>
          <cell r="G431" t="str">
            <v>VARSITY GIRLS</v>
          </cell>
        </row>
        <row r="432">
          <cell r="A432">
            <v>463</v>
          </cell>
          <cell r="B432" t="str">
            <v>Jordan Howe</v>
          </cell>
          <cell r="C432">
            <v>7</v>
          </cell>
          <cell r="D432" t="str">
            <v>CDT</v>
          </cell>
          <cell r="E432" t="str">
            <v>M</v>
          </cell>
          <cell r="F432" t="str">
            <v>Varsity</v>
          </cell>
          <cell r="G432" t="str">
            <v>VARSITY BOYS</v>
          </cell>
        </row>
        <row r="433">
          <cell r="A433">
            <v>464</v>
          </cell>
          <cell r="B433" t="str">
            <v>Marina Zdarko</v>
          </cell>
          <cell r="C433">
            <v>8</v>
          </cell>
          <cell r="D433" t="str">
            <v>CDT</v>
          </cell>
          <cell r="E433" t="str">
            <v>F</v>
          </cell>
          <cell r="F433" t="str">
            <v>Varsity</v>
          </cell>
          <cell r="G433" t="str">
            <v>VARSITY GIRLS</v>
          </cell>
        </row>
        <row r="434">
          <cell r="A434">
            <v>465</v>
          </cell>
          <cell r="B434" t="str">
            <v>Sarah Giuffre</v>
          </cell>
          <cell r="C434">
            <v>8</v>
          </cell>
          <cell r="D434" t="str">
            <v>CDT</v>
          </cell>
          <cell r="E434" t="str">
            <v>F</v>
          </cell>
          <cell r="F434" t="str">
            <v>Varsity</v>
          </cell>
          <cell r="G434" t="str">
            <v>VARSITY GIRLS</v>
          </cell>
        </row>
        <row r="435">
          <cell r="A435">
            <v>466</v>
          </cell>
          <cell r="B435" t="str">
            <v>Davey Farrell</v>
          </cell>
          <cell r="C435">
            <v>7</v>
          </cell>
          <cell r="D435" t="str">
            <v>CDT</v>
          </cell>
          <cell r="E435" t="str">
            <v>M</v>
          </cell>
          <cell r="F435" t="str">
            <v>Varsity</v>
          </cell>
          <cell r="G435" t="str">
            <v>VARSITY BOYS</v>
          </cell>
        </row>
        <row r="436">
          <cell r="A436">
            <v>467</v>
          </cell>
          <cell r="B436" t="str">
            <v>Julian Lynch</v>
          </cell>
          <cell r="C436">
            <v>7</v>
          </cell>
          <cell r="D436" t="str">
            <v>CDT</v>
          </cell>
          <cell r="E436" t="str">
            <v>M</v>
          </cell>
          <cell r="F436" t="str">
            <v>Varsity</v>
          </cell>
          <cell r="G436" t="str">
            <v>VARSITY BOYS</v>
          </cell>
        </row>
        <row r="437">
          <cell r="A437">
            <v>468</v>
          </cell>
          <cell r="B437" t="str">
            <v>Will Collins</v>
          </cell>
          <cell r="C437">
            <v>7</v>
          </cell>
          <cell r="D437" t="str">
            <v>CDT</v>
          </cell>
          <cell r="E437" t="str">
            <v>M</v>
          </cell>
          <cell r="F437" t="str">
            <v>Varsity</v>
          </cell>
          <cell r="G437" t="str">
            <v>VARSITY BOYS</v>
          </cell>
        </row>
        <row r="438">
          <cell r="A438">
            <v>469</v>
          </cell>
          <cell r="B438" t="str">
            <v>Dominic Willmer</v>
          </cell>
          <cell r="C438">
            <v>8</v>
          </cell>
          <cell r="D438" t="str">
            <v>CDT</v>
          </cell>
          <cell r="E438" t="str">
            <v>M</v>
          </cell>
          <cell r="F438" t="str">
            <v>Varsity</v>
          </cell>
          <cell r="G438" t="str">
            <v>VARSITY BOYS</v>
          </cell>
        </row>
        <row r="439">
          <cell r="A439">
            <v>470</v>
          </cell>
          <cell r="B439" t="str">
            <v>John Terry</v>
          </cell>
          <cell r="C439">
            <v>8</v>
          </cell>
          <cell r="D439" t="str">
            <v>CDT</v>
          </cell>
          <cell r="E439" t="str">
            <v>M</v>
          </cell>
          <cell r="F439" t="str">
            <v>Varsity</v>
          </cell>
          <cell r="G439" t="str">
            <v>VARSITY BOYS</v>
          </cell>
        </row>
        <row r="440">
          <cell r="A440">
            <v>471</v>
          </cell>
          <cell r="B440" t="str">
            <v>Amara McKoy</v>
          </cell>
          <cell r="C440">
            <v>7</v>
          </cell>
          <cell r="D440" t="str">
            <v>CDT</v>
          </cell>
          <cell r="E440" t="str">
            <v>F</v>
          </cell>
          <cell r="F440" t="str">
            <v>Varsity</v>
          </cell>
          <cell r="G440" t="str">
            <v>VARSITY GIRLS</v>
          </cell>
        </row>
        <row r="441">
          <cell r="A441">
            <v>480</v>
          </cell>
          <cell r="B441" t="str">
            <v>Rosie Stafford</v>
          </cell>
          <cell r="C441">
            <v>2</v>
          </cell>
          <cell r="D441" t="str">
            <v>ANN</v>
          </cell>
          <cell r="E441" t="str">
            <v>F</v>
          </cell>
          <cell r="F441" t="str">
            <v>Dev</v>
          </cell>
          <cell r="G441" t="str">
            <v>DEV GIRLS</v>
          </cell>
        </row>
        <row r="442">
          <cell r="A442">
            <v>481</v>
          </cell>
          <cell r="B442" t="str">
            <v>Veronica Balkovec</v>
          </cell>
          <cell r="C442">
            <v>2</v>
          </cell>
          <cell r="D442" t="str">
            <v>ANN</v>
          </cell>
          <cell r="E442" t="str">
            <v>F</v>
          </cell>
          <cell r="F442" t="str">
            <v>Dev</v>
          </cell>
          <cell r="G442" t="str">
            <v>DEV GIRLS</v>
          </cell>
        </row>
        <row r="443">
          <cell r="A443">
            <v>482</v>
          </cell>
          <cell r="B443" t="str">
            <v>Addison Yochum</v>
          </cell>
          <cell r="C443">
            <v>3</v>
          </cell>
          <cell r="D443" t="str">
            <v>ANN</v>
          </cell>
          <cell r="E443" t="str">
            <v>F</v>
          </cell>
          <cell r="F443" t="str">
            <v>Dev</v>
          </cell>
          <cell r="G443" t="str">
            <v>DEV GIRLS</v>
          </cell>
        </row>
        <row r="444">
          <cell r="A444">
            <v>483</v>
          </cell>
          <cell r="B444" t="str">
            <v>Francesca Balkovec</v>
          </cell>
          <cell r="C444">
            <v>3</v>
          </cell>
          <cell r="D444" t="str">
            <v>ANN</v>
          </cell>
          <cell r="E444" t="str">
            <v>F</v>
          </cell>
          <cell r="F444" t="str">
            <v>Dev</v>
          </cell>
          <cell r="G444" t="str">
            <v>DEV GIRLS</v>
          </cell>
        </row>
        <row r="445">
          <cell r="A445">
            <v>484</v>
          </cell>
          <cell r="B445" t="str">
            <v>Marie Hendrickson</v>
          </cell>
          <cell r="C445">
            <v>3</v>
          </cell>
          <cell r="D445" t="str">
            <v>ANN</v>
          </cell>
          <cell r="E445" t="str">
            <v>F</v>
          </cell>
          <cell r="F445" t="str">
            <v>Dev</v>
          </cell>
          <cell r="G445" t="str">
            <v>DEV GIRLS</v>
          </cell>
        </row>
        <row r="446">
          <cell r="A446">
            <v>485</v>
          </cell>
          <cell r="B446" t="str">
            <v>Samantha Barker</v>
          </cell>
          <cell r="C446">
            <v>3</v>
          </cell>
          <cell r="D446" t="str">
            <v>ANN</v>
          </cell>
          <cell r="E446" t="str">
            <v>F</v>
          </cell>
          <cell r="F446" t="str">
            <v>Dev</v>
          </cell>
          <cell r="G446" t="str">
            <v>DEV GIRLS</v>
          </cell>
        </row>
        <row r="447">
          <cell r="A447">
            <v>486</v>
          </cell>
          <cell r="B447" t="str">
            <v>Kathryn Ahlborn</v>
          </cell>
          <cell r="C447">
            <v>4</v>
          </cell>
          <cell r="D447" t="str">
            <v>ANN</v>
          </cell>
          <cell r="E447" t="str">
            <v>F</v>
          </cell>
          <cell r="F447" t="str">
            <v>Dev</v>
          </cell>
          <cell r="G447" t="str">
            <v>DEV GIRLS</v>
          </cell>
        </row>
        <row r="448">
          <cell r="A448">
            <v>487</v>
          </cell>
          <cell r="B448" t="str">
            <v>Caroline Stafford</v>
          </cell>
          <cell r="C448">
            <v>0</v>
          </cell>
          <cell r="D448" t="str">
            <v>ANN</v>
          </cell>
          <cell r="E448" t="str">
            <v>F</v>
          </cell>
          <cell r="F448" t="str">
            <v>Dev</v>
          </cell>
          <cell r="G448" t="str">
            <v>DEV GIRLS</v>
          </cell>
        </row>
        <row r="449">
          <cell r="A449">
            <v>488</v>
          </cell>
          <cell r="B449" t="str">
            <v>Cate Stafford</v>
          </cell>
          <cell r="C449">
            <v>0</v>
          </cell>
          <cell r="D449" t="str">
            <v>ANN</v>
          </cell>
          <cell r="E449" t="str">
            <v>F</v>
          </cell>
          <cell r="F449" t="str">
            <v>Dev</v>
          </cell>
          <cell r="G449" t="str">
            <v>DEV GIRLS</v>
          </cell>
        </row>
        <row r="450">
          <cell r="A450">
            <v>489</v>
          </cell>
          <cell r="B450" t="str">
            <v>Brice Faber</v>
          </cell>
          <cell r="C450">
            <v>2</v>
          </cell>
          <cell r="D450" t="str">
            <v>ANN</v>
          </cell>
          <cell r="E450" t="str">
            <v>M</v>
          </cell>
          <cell r="F450" t="str">
            <v>Dev</v>
          </cell>
          <cell r="G450" t="str">
            <v>DEV BOYS</v>
          </cell>
        </row>
        <row r="451">
          <cell r="A451">
            <v>490</v>
          </cell>
          <cell r="B451" t="str">
            <v>Owen Malacki</v>
          </cell>
          <cell r="C451">
            <v>2</v>
          </cell>
          <cell r="D451" t="str">
            <v>ANN</v>
          </cell>
          <cell r="E451" t="str">
            <v>M</v>
          </cell>
          <cell r="F451" t="str">
            <v>Dev</v>
          </cell>
          <cell r="G451" t="str">
            <v>DEV BOYS</v>
          </cell>
        </row>
        <row r="452">
          <cell r="A452">
            <v>491</v>
          </cell>
          <cell r="B452" t="str">
            <v>Samuel Anania</v>
          </cell>
          <cell r="C452">
            <v>3</v>
          </cell>
          <cell r="D452" t="str">
            <v>ANN</v>
          </cell>
          <cell r="E452" t="str">
            <v>M</v>
          </cell>
          <cell r="F452" t="str">
            <v>Dev</v>
          </cell>
          <cell r="G452" t="str">
            <v>DEV BOYS</v>
          </cell>
        </row>
        <row r="453">
          <cell r="A453">
            <v>492</v>
          </cell>
          <cell r="B453" t="str">
            <v>Caleb Betlow</v>
          </cell>
          <cell r="C453">
            <v>3</v>
          </cell>
          <cell r="D453" t="str">
            <v>ANN</v>
          </cell>
          <cell r="E453" t="str">
            <v>M</v>
          </cell>
          <cell r="F453" t="str">
            <v>Dev</v>
          </cell>
          <cell r="G453" t="str">
            <v>DEV BOYS</v>
          </cell>
        </row>
        <row r="454">
          <cell r="A454">
            <v>493</v>
          </cell>
          <cell r="B454" t="str">
            <v>Isaac Betlow</v>
          </cell>
          <cell r="C454">
            <v>4</v>
          </cell>
          <cell r="D454" t="str">
            <v>ANN</v>
          </cell>
          <cell r="E454" t="str">
            <v>M</v>
          </cell>
          <cell r="F454" t="str">
            <v>Dev</v>
          </cell>
          <cell r="G454" t="str">
            <v>DEV BOYS</v>
          </cell>
        </row>
        <row r="455">
          <cell r="A455">
            <v>494</v>
          </cell>
          <cell r="B455" t="str">
            <v>Jonathan Freker</v>
          </cell>
          <cell r="C455">
            <v>4</v>
          </cell>
          <cell r="D455" t="str">
            <v>ANN</v>
          </cell>
          <cell r="E455" t="str">
            <v>M</v>
          </cell>
          <cell r="F455" t="str">
            <v>Dev</v>
          </cell>
          <cell r="G455" t="str">
            <v>DEV BOYS</v>
          </cell>
        </row>
        <row r="456">
          <cell r="A456">
            <v>495</v>
          </cell>
          <cell r="B456" t="str">
            <v>Gabriella Balkovec</v>
          </cell>
          <cell r="C456">
            <v>5</v>
          </cell>
          <cell r="D456" t="str">
            <v>ANN</v>
          </cell>
          <cell r="E456" t="str">
            <v>F</v>
          </cell>
          <cell r="F456" t="str">
            <v>JV</v>
          </cell>
          <cell r="G456" t="str">
            <v>JV GIRLS</v>
          </cell>
        </row>
        <row r="457">
          <cell r="A457">
            <v>496</v>
          </cell>
          <cell r="B457" t="str">
            <v>David Weidaw</v>
          </cell>
          <cell r="C457">
            <v>5</v>
          </cell>
          <cell r="D457" t="str">
            <v>ANN</v>
          </cell>
          <cell r="E457" t="str">
            <v>M</v>
          </cell>
          <cell r="F457" t="str">
            <v>JV</v>
          </cell>
          <cell r="G457" t="str">
            <v>JV BOYS</v>
          </cell>
        </row>
        <row r="458">
          <cell r="A458">
            <v>497</v>
          </cell>
          <cell r="B458" t="str">
            <v>Leon Vo</v>
          </cell>
          <cell r="C458">
            <v>5</v>
          </cell>
          <cell r="D458" t="str">
            <v>ANN</v>
          </cell>
          <cell r="E458" t="str">
            <v>M</v>
          </cell>
          <cell r="F458" t="str">
            <v>JV</v>
          </cell>
          <cell r="G458" t="str">
            <v>JV BOYS</v>
          </cell>
        </row>
        <row r="459">
          <cell r="A459">
            <v>498</v>
          </cell>
          <cell r="B459" t="str">
            <v>Michael Vogel</v>
          </cell>
          <cell r="C459">
            <v>5</v>
          </cell>
          <cell r="D459" t="str">
            <v>ANN</v>
          </cell>
          <cell r="E459" t="str">
            <v>M</v>
          </cell>
          <cell r="F459" t="str">
            <v>JV</v>
          </cell>
          <cell r="G459" t="str">
            <v>JV BOYS</v>
          </cell>
        </row>
        <row r="460">
          <cell r="A460">
            <v>499</v>
          </cell>
          <cell r="B460" t="str">
            <v>Noah Mathias</v>
          </cell>
          <cell r="C460">
            <v>5</v>
          </cell>
          <cell r="D460" t="str">
            <v>ANN</v>
          </cell>
          <cell r="E460" t="str">
            <v>M</v>
          </cell>
          <cell r="F460" t="str">
            <v>JV</v>
          </cell>
          <cell r="G460" t="str">
            <v>JV BOYS</v>
          </cell>
        </row>
        <row r="461">
          <cell r="A461">
            <v>500</v>
          </cell>
          <cell r="B461" t="str">
            <v>Aiden Yochum</v>
          </cell>
          <cell r="C461">
            <v>6</v>
          </cell>
          <cell r="D461" t="str">
            <v>ANN</v>
          </cell>
          <cell r="E461" t="str">
            <v>M</v>
          </cell>
          <cell r="F461" t="str">
            <v>JV</v>
          </cell>
          <cell r="G461" t="str">
            <v>JV BOYS</v>
          </cell>
        </row>
        <row r="462">
          <cell r="A462">
            <v>501</v>
          </cell>
          <cell r="B462" t="str">
            <v>Eli Smith</v>
          </cell>
          <cell r="C462">
            <v>6</v>
          </cell>
          <cell r="D462" t="str">
            <v>ANN</v>
          </cell>
          <cell r="E462" t="str">
            <v>M</v>
          </cell>
          <cell r="F462" t="str">
            <v>JV</v>
          </cell>
          <cell r="G462" t="str">
            <v>JV BOYS</v>
          </cell>
        </row>
        <row r="463">
          <cell r="A463">
            <v>502</v>
          </cell>
          <cell r="B463" t="str">
            <v>Kristie Faber</v>
          </cell>
          <cell r="C463">
            <v>8</v>
          </cell>
          <cell r="D463" t="str">
            <v>ANN</v>
          </cell>
          <cell r="E463" t="str">
            <v>F</v>
          </cell>
          <cell r="F463" t="str">
            <v>Varsity</v>
          </cell>
          <cell r="G463" t="str">
            <v>VARSITY GIRLS</v>
          </cell>
        </row>
        <row r="464">
          <cell r="A464">
            <v>503</v>
          </cell>
          <cell r="B464" t="str">
            <v>Sarah Freker</v>
          </cell>
          <cell r="C464">
            <v>8</v>
          </cell>
          <cell r="D464" t="str">
            <v>ANN</v>
          </cell>
          <cell r="E464" t="str">
            <v>F</v>
          </cell>
          <cell r="F464" t="str">
            <v>Varsity</v>
          </cell>
          <cell r="G464" t="str">
            <v>VARSITY GIRLS</v>
          </cell>
        </row>
        <row r="465">
          <cell r="A465">
            <v>504</v>
          </cell>
          <cell r="B465" t="str">
            <v>Aaron Mathias</v>
          </cell>
          <cell r="C465">
            <v>7</v>
          </cell>
          <cell r="D465" t="str">
            <v>ANN</v>
          </cell>
          <cell r="E465" t="str">
            <v>M</v>
          </cell>
          <cell r="F465" t="str">
            <v>Varsity</v>
          </cell>
          <cell r="G465" t="str">
            <v>VARSITY BOYS</v>
          </cell>
        </row>
        <row r="466">
          <cell r="A466">
            <v>505</v>
          </cell>
          <cell r="B466" t="str">
            <v>Aidan McCue</v>
          </cell>
          <cell r="C466">
            <v>7</v>
          </cell>
          <cell r="D466" t="str">
            <v>ANN</v>
          </cell>
          <cell r="E466" t="str">
            <v>M</v>
          </cell>
          <cell r="F466" t="str">
            <v>Varsity</v>
          </cell>
          <cell r="G466" t="str">
            <v>VARSITY BOYS</v>
          </cell>
        </row>
        <row r="467">
          <cell r="A467">
            <v>506</v>
          </cell>
          <cell r="B467" t="str">
            <v>Alex Barker</v>
          </cell>
          <cell r="C467">
            <v>7</v>
          </cell>
          <cell r="D467" t="str">
            <v>ANN</v>
          </cell>
          <cell r="E467" t="str">
            <v>M</v>
          </cell>
          <cell r="F467" t="str">
            <v>Varsity</v>
          </cell>
          <cell r="G467" t="str">
            <v>VARSITY BOYS</v>
          </cell>
        </row>
        <row r="468">
          <cell r="A468">
            <v>507</v>
          </cell>
          <cell r="B468" t="str">
            <v>Andrew Logan</v>
          </cell>
          <cell r="C468">
            <v>7</v>
          </cell>
          <cell r="D468" t="str">
            <v>ANN</v>
          </cell>
          <cell r="E468" t="str">
            <v>M</v>
          </cell>
          <cell r="F468" t="str">
            <v>Varsity</v>
          </cell>
          <cell r="G468" t="str">
            <v>VARSITY BOYS</v>
          </cell>
        </row>
        <row r="469">
          <cell r="A469">
            <v>508</v>
          </cell>
          <cell r="B469" t="str">
            <v>Jacob Rabb</v>
          </cell>
          <cell r="C469">
            <v>7</v>
          </cell>
          <cell r="D469" t="str">
            <v>ANN</v>
          </cell>
          <cell r="E469" t="str">
            <v>M</v>
          </cell>
          <cell r="F469" t="str">
            <v>Varsity</v>
          </cell>
          <cell r="G469" t="str">
            <v>VARSITY BOYS</v>
          </cell>
        </row>
        <row r="470">
          <cell r="A470">
            <v>509</v>
          </cell>
          <cell r="B470" t="str">
            <v>Matthew Vogel</v>
          </cell>
          <cell r="C470">
            <v>7</v>
          </cell>
          <cell r="D470" t="str">
            <v>ANN</v>
          </cell>
          <cell r="E470" t="str">
            <v>M</v>
          </cell>
          <cell r="F470" t="str">
            <v>Varsity</v>
          </cell>
          <cell r="G470" t="str">
            <v>VARSITY BOYS</v>
          </cell>
        </row>
        <row r="471">
          <cell r="A471">
            <v>510</v>
          </cell>
          <cell r="B471" t="str">
            <v>William Wivagg</v>
          </cell>
          <cell r="C471">
            <v>8</v>
          </cell>
          <cell r="D471" t="str">
            <v>ANN</v>
          </cell>
          <cell r="E471" t="str">
            <v>M</v>
          </cell>
          <cell r="F471" t="str">
            <v>Varsity</v>
          </cell>
          <cell r="G471" t="str">
            <v>VARSITY BOYS</v>
          </cell>
        </row>
        <row r="472">
          <cell r="A472">
            <v>520</v>
          </cell>
          <cell r="B472" t="str">
            <v>Elizabeth Long</v>
          </cell>
          <cell r="C472">
            <v>3</v>
          </cell>
          <cell r="D472" t="str">
            <v>KIL</v>
          </cell>
          <cell r="E472" t="str">
            <v>F</v>
          </cell>
          <cell r="F472" t="str">
            <v>Dev</v>
          </cell>
          <cell r="G472" t="str">
            <v>DEV GIRLS</v>
          </cell>
        </row>
        <row r="473">
          <cell r="A473">
            <v>521</v>
          </cell>
          <cell r="B473" t="str">
            <v>Gianna Floyd</v>
          </cell>
          <cell r="C473">
            <v>3</v>
          </cell>
          <cell r="D473" t="str">
            <v>KIL</v>
          </cell>
          <cell r="E473" t="str">
            <v>F</v>
          </cell>
          <cell r="F473" t="str">
            <v>Dev</v>
          </cell>
          <cell r="G473" t="str">
            <v>DEV GIRLS</v>
          </cell>
        </row>
        <row r="474">
          <cell r="A474">
            <v>522</v>
          </cell>
          <cell r="B474" t="str">
            <v>Madison Thewes</v>
          </cell>
          <cell r="C474">
            <v>3</v>
          </cell>
          <cell r="D474" t="str">
            <v>KIL</v>
          </cell>
          <cell r="E474" t="str">
            <v>F</v>
          </cell>
          <cell r="F474" t="str">
            <v>Dev</v>
          </cell>
          <cell r="G474" t="str">
            <v>DEV GIRLS</v>
          </cell>
        </row>
        <row r="475">
          <cell r="A475">
            <v>523</v>
          </cell>
          <cell r="B475" t="str">
            <v>Audrey Wolfe</v>
          </cell>
          <cell r="C475">
            <v>4</v>
          </cell>
          <cell r="D475" t="str">
            <v>KIL</v>
          </cell>
          <cell r="E475" t="str">
            <v>F</v>
          </cell>
          <cell r="F475" t="str">
            <v>Dev</v>
          </cell>
          <cell r="G475" t="str">
            <v>DEV GIRLS</v>
          </cell>
        </row>
        <row r="476">
          <cell r="A476">
            <v>524</v>
          </cell>
          <cell r="B476" t="str">
            <v>Bridget Burke</v>
          </cell>
          <cell r="C476">
            <v>4</v>
          </cell>
          <cell r="D476" t="str">
            <v>KIL</v>
          </cell>
          <cell r="E476" t="str">
            <v>F</v>
          </cell>
          <cell r="F476" t="str">
            <v>Dev</v>
          </cell>
          <cell r="G476" t="str">
            <v>DEV GIRLS</v>
          </cell>
        </row>
        <row r="477">
          <cell r="A477">
            <v>525</v>
          </cell>
          <cell r="B477" t="str">
            <v>Elaina Donahue</v>
          </cell>
          <cell r="C477">
            <v>4</v>
          </cell>
          <cell r="D477" t="str">
            <v>KIL</v>
          </cell>
          <cell r="E477" t="str">
            <v>F</v>
          </cell>
          <cell r="F477" t="str">
            <v>Dev</v>
          </cell>
          <cell r="G477" t="str">
            <v>DEV GIRLS</v>
          </cell>
        </row>
        <row r="478">
          <cell r="A478">
            <v>526</v>
          </cell>
          <cell r="B478" t="str">
            <v>Karly Majeski</v>
          </cell>
          <cell r="C478">
            <v>4</v>
          </cell>
          <cell r="D478" t="str">
            <v>KIL</v>
          </cell>
          <cell r="E478" t="str">
            <v>F</v>
          </cell>
          <cell r="F478" t="str">
            <v>Dev</v>
          </cell>
          <cell r="G478" t="str">
            <v>DEV GIRLS</v>
          </cell>
        </row>
        <row r="479">
          <cell r="A479">
            <v>527</v>
          </cell>
          <cell r="B479" t="str">
            <v>Kate Geary</v>
          </cell>
          <cell r="C479">
            <v>4</v>
          </cell>
          <cell r="D479" t="str">
            <v>KIL</v>
          </cell>
          <cell r="E479" t="str">
            <v>F</v>
          </cell>
          <cell r="F479" t="str">
            <v>Dev</v>
          </cell>
          <cell r="G479" t="str">
            <v>DEV GIRLS</v>
          </cell>
        </row>
        <row r="480">
          <cell r="A480">
            <v>528</v>
          </cell>
          <cell r="B480" t="str">
            <v>Madeline Meeuf</v>
          </cell>
          <cell r="C480">
            <v>4</v>
          </cell>
          <cell r="D480" t="str">
            <v>KIL</v>
          </cell>
          <cell r="E480" t="str">
            <v>F</v>
          </cell>
          <cell r="F480" t="str">
            <v>Dev</v>
          </cell>
          <cell r="G480" t="str">
            <v>DEV GIRLS</v>
          </cell>
        </row>
        <row r="481">
          <cell r="A481">
            <v>529</v>
          </cell>
          <cell r="B481" t="str">
            <v>Margaret Totin</v>
          </cell>
          <cell r="C481">
            <v>4</v>
          </cell>
          <cell r="D481" t="str">
            <v>KIL</v>
          </cell>
          <cell r="E481" t="str">
            <v>F</v>
          </cell>
          <cell r="F481" t="str">
            <v>Dev</v>
          </cell>
          <cell r="G481" t="str">
            <v>DEV GIRLS</v>
          </cell>
        </row>
        <row r="482">
          <cell r="A482">
            <v>530</v>
          </cell>
          <cell r="B482" t="str">
            <v>Tessa Driehorst</v>
          </cell>
          <cell r="C482">
            <v>4</v>
          </cell>
          <cell r="D482" t="str">
            <v>KIL</v>
          </cell>
          <cell r="E482" t="str">
            <v>F</v>
          </cell>
          <cell r="F482" t="str">
            <v>Dev</v>
          </cell>
          <cell r="G482" t="str">
            <v>DEV GIRLS</v>
          </cell>
        </row>
        <row r="483">
          <cell r="A483">
            <v>531</v>
          </cell>
          <cell r="B483" t="str">
            <v>Zoe Cook</v>
          </cell>
          <cell r="C483">
            <v>4</v>
          </cell>
          <cell r="D483" t="str">
            <v>KIL</v>
          </cell>
          <cell r="E483" t="str">
            <v>F</v>
          </cell>
          <cell r="F483" t="str">
            <v>Dev</v>
          </cell>
          <cell r="G483" t="str">
            <v>DEV GIRLS</v>
          </cell>
        </row>
        <row r="484">
          <cell r="A484">
            <v>532</v>
          </cell>
          <cell r="B484" t="str">
            <v>Jimmy Kalis</v>
          </cell>
          <cell r="C484">
            <v>3</v>
          </cell>
          <cell r="D484" t="str">
            <v>KIL</v>
          </cell>
          <cell r="E484" t="str">
            <v>M</v>
          </cell>
          <cell r="F484" t="str">
            <v>Dev</v>
          </cell>
          <cell r="G484" t="str">
            <v>DEV BOYS</v>
          </cell>
        </row>
        <row r="485">
          <cell r="A485">
            <v>533</v>
          </cell>
          <cell r="B485" t="str">
            <v>Lincoln Chips</v>
          </cell>
          <cell r="C485">
            <v>3</v>
          </cell>
          <cell r="D485" t="str">
            <v>KIL</v>
          </cell>
          <cell r="E485" t="str">
            <v>M</v>
          </cell>
          <cell r="F485" t="str">
            <v>Dev</v>
          </cell>
          <cell r="G485" t="str">
            <v>DEV BOYS</v>
          </cell>
        </row>
        <row r="486">
          <cell r="A486">
            <v>534</v>
          </cell>
          <cell r="B486" t="str">
            <v>Matthew Myers</v>
          </cell>
          <cell r="C486">
            <v>3</v>
          </cell>
          <cell r="D486" t="str">
            <v>KIL</v>
          </cell>
          <cell r="E486" t="str">
            <v>M</v>
          </cell>
          <cell r="F486" t="str">
            <v>Dev</v>
          </cell>
          <cell r="G486" t="str">
            <v>DEV BOYS</v>
          </cell>
        </row>
        <row r="487">
          <cell r="A487">
            <v>535</v>
          </cell>
          <cell r="B487" t="str">
            <v>Anthony Cardosi</v>
          </cell>
          <cell r="C487">
            <v>4</v>
          </cell>
          <cell r="D487" t="str">
            <v>KIL</v>
          </cell>
          <cell r="E487" t="str">
            <v>M</v>
          </cell>
          <cell r="F487" t="str">
            <v>Dev</v>
          </cell>
          <cell r="G487" t="str">
            <v>DEV BOYS</v>
          </cell>
        </row>
        <row r="488">
          <cell r="A488">
            <v>536</v>
          </cell>
          <cell r="B488" t="str">
            <v>Dominick McNelly</v>
          </cell>
          <cell r="C488">
            <v>4</v>
          </cell>
          <cell r="D488" t="str">
            <v>KIL</v>
          </cell>
          <cell r="E488" t="str">
            <v>M</v>
          </cell>
          <cell r="F488" t="str">
            <v>Dev</v>
          </cell>
          <cell r="G488" t="str">
            <v>DEV BOYS</v>
          </cell>
        </row>
        <row r="489">
          <cell r="A489">
            <v>537</v>
          </cell>
          <cell r="B489" t="str">
            <v>Jacob Vojtas</v>
          </cell>
          <cell r="C489">
            <v>4</v>
          </cell>
          <cell r="D489" t="str">
            <v>KIL</v>
          </cell>
          <cell r="E489" t="str">
            <v>M</v>
          </cell>
          <cell r="F489" t="str">
            <v>Dev</v>
          </cell>
          <cell r="G489" t="str">
            <v>DEV BOYS</v>
          </cell>
        </row>
        <row r="490">
          <cell r="A490">
            <v>538</v>
          </cell>
          <cell r="B490" t="str">
            <v>Micah Olayer</v>
          </cell>
          <cell r="C490">
            <v>4</v>
          </cell>
          <cell r="D490" t="str">
            <v>KIL</v>
          </cell>
          <cell r="E490" t="str">
            <v>M</v>
          </cell>
          <cell r="F490" t="str">
            <v>Dev</v>
          </cell>
          <cell r="G490" t="str">
            <v>DEV BOYS</v>
          </cell>
        </row>
        <row r="491">
          <cell r="A491">
            <v>539</v>
          </cell>
          <cell r="B491" t="str">
            <v>Nathan Salac</v>
          </cell>
          <cell r="C491">
            <v>4</v>
          </cell>
          <cell r="D491" t="str">
            <v>KIL</v>
          </cell>
          <cell r="E491" t="str">
            <v>M</v>
          </cell>
          <cell r="F491" t="str">
            <v>Dev</v>
          </cell>
          <cell r="G491" t="str">
            <v>DEV BOYS</v>
          </cell>
        </row>
        <row r="492">
          <cell r="A492">
            <v>540</v>
          </cell>
          <cell r="B492" t="str">
            <v>Owen McKernan</v>
          </cell>
          <cell r="C492">
            <v>4</v>
          </cell>
          <cell r="D492" t="str">
            <v>KIL</v>
          </cell>
          <cell r="E492" t="str">
            <v>M</v>
          </cell>
          <cell r="F492" t="str">
            <v>Dev</v>
          </cell>
          <cell r="G492" t="str">
            <v>DEV BOYS</v>
          </cell>
        </row>
        <row r="493">
          <cell r="A493">
            <v>541</v>
          </cell>
          <cell r="B493" t="str">
            <v>Abby Spalvieri</v>
          </cell>
          <cell r="C493">
            <v>5</v>
          </cell>
          <cell r="D493" t="str">
            <v>KIL</v>
          </cell>
          <cell r="E493" t="str">
            <v>F</v>
          </cell>
          <cell r="F493" t="str">
            <v>JV</v>
          </cell>
          <cell r="G493" t="str">
            <v>JV GIRLS</v>
          </cell>
        </row>
        <row r="494">
          <cell r="A494">
            <v>542</v>
          </cell>
          <cell r="B494" t="str">
            <v>Amanda Heinbach</v>
          </cell>
          <cell r="C494">
            <v>5</v>
          </cell>
          <cell r="D494" t="str">
            <v>KIL</v>
          </cell>
          <cell r="E494" t="str">
            <v>F</v>
          </cell>
          <cell r="F494" t="str">
            <v>JV</v>
          </cell>
          <cell r="G494" t="str">
            <v>JV GIRLS</v>
          </cell>
        </row>
        <row r="495">
          <cell r="A495">
            <v>543</v>
          </cell>
          <cell r="B495" t="str">
            <v>Annabella Floyd</v>
          </cell>
          <cell r="C495">
            <v>5</v>
          </cell>
          <cell r="D495" t="str">
            <v>KIL</v>
          </cell>
          <cell r="E495" t="str">
            <v>F</v>
          </cell>
          <cell r="F495" t="str">
            <v>JV</v>
          </cell>
          <cell r="G495" t="str">
            <v>JV GIRLS</v>
          </cell>
        </row>
        <row r="496">
          <cell r="A496">
            <v>544</v>
          </cell>
          <cell r="B496" t="str">
            <v>Avery Orr</v>
          </cell>
          <cell r="C496">
            <v>5</v>
          </cell>
          <cell r="D496" t="str">
            <v>KIL</v>
          </cell>
          <cell r="E496" t="str">
            <v>F</v>
          </cell>
          <cell r="F496" t="str">
            <v>JV</v>
          </cell>
          <cell r="G496" t="str">
            <v>JV GIRLS</v>
          </cell>
        </row>
        <row r="497">
          <cell r="A497">
            <v>545</v>
          </cell>
          <cell r="B497" t="str">
            <v>Daphne Flerl</v>
          </cell>
          <cell r="C497">
            <v>5</v>
          </cell>
          <cell r="D497" t="str">
            <v>KIL</v>
          </cell>
          <cell r="E497" t="str">
            <v>F</v>
          </cell>
          <cell r="F497" t="str">
            <v>JV</v>
          </cell>
          <cell r="G497" t="str">
            <v>JV GIRLS</v>
          </cell>
        </row>
        <row r="498">
          <cell r="A498">
            <v>546</v>
          </cell>
          <cell r="B498" t="str">
            <v>Georgia Reese</v>
          </cell>
          <cell r="C498">
            <v>5</v>
          </cell>
          <cell r="D498" t="str">
            <v>KIL</v>
          </cell>
          <cell r="E498" t="str">
            <v>F</v>
          </cell>
          <cell r="F498" t="str">
            <v>JV</v>
          </cell>
          <cell r="G498" t="str">
            <v>JV GIRLS</v>
          </cell>
        </row>
        <row r="499">
          <cell r="A499">
            <v>547</v>
          </cell>
          <cell r="B499" t="str">
            <v>Keelin Schessler</v>
          </cell>
          <cell r="C499">
            <v>5</v>
          </cell>
          <cell r="D499" t="str">
            <v>KIL</v>
          </cell>
          <cell r="E499" t="str">
            <v>F</v>
          </cell>
          <cell r="F499" t="str">
            <v>JV</v>
          </cell>
          <cell r="G499" t="str">
            <v>JV GIRLS</v>
          </cell>
        </row>
        <row r="500">
          <cell r="A500">
            <v>548</v>
          </cell>
          <cell r="B500" t="str">
            <v>Riley Kuhar</v>
          </cell>
          <cell r="C500">
            <v>5</v>
          </cell>
          <cell r="D500" t="str">
            <v>KIL</v>
          </cell>
          <cell r="E500" t="str">
            <v>F</v>
          </cell>
          <cell r="F500" t="str">
            <v>JV</v>
          </cell>
          <cell r="G500" t="str">
            <v>JV GIRLS</v>
          </cell>
        </row>
        <row r="501">
          <cell r="A501">
            <v>549</v>
          </cell>
          <cell r="B501" t="str">
            <v>Alexandra Gongas</v>
          </cell>
          <cell r="C501">
            <v>6</v>
          </cell>
          <cell r="D501" t="str">
            <v>KIL</v>
          </cell>
          <cell r="E501" t="str">
            <v>F</v>
          </cell>
          <cell r="F501" t="str">
            <v>JV</v>
          </cell>
          <cell r="G501" t="str">
            <v>JV GIRLS</v>
          </cell>
        </row>
        <row r="502">
          <cell r="A502">
            <v>550</v>
          </cell>
          <cell r="B502" t="str">
            <v>Ariel Orr</v>
          </cell>
          <cell r="C502">
            <v>6</v>
          </cell>
          <cell r="D502" t="str">
            <v>KIL</v>
          </cell>
          <cell r="E502" t="str">
            <v>F</v>
          </cell>
          <cell r="F502" t="str">
            <v>JV</v>
          </cell>
          <cell r="G502" t="str">
            <v>JV GIRLS</v>
          </cell>
        </row>
        <row r="503">
          <cell r="A503">
            <v>551</v>
          </cell>
          <cell r="B503" t="str">
            <v>Marissa Majeski</v>
          </cell>
          <cell r="C503">
            <v>6</v>
          </cell>
          <cell r="D503" t="str">
            <v>KIL</v>
          </cell>
          <cell r="E503" t="str">
            <v>F</v>
          </cell>
          <cell r="F503" t="str">
            <v>JV</v>
          </cell>
          <cell r="G503" t="str">
            <v>JV GIRLS</v>
          </cell>
        </row>
        <row r="504">
          <cell r="A504">
            <v>552</v>
          </cell>
          <cell r="B504" t="str">
            <v>Molly Burke</v>
          </cell>
          <cell r="C504">
            <v>6</v>
          </cell>
          <cell r="D504" t="str">
            <v>KIL</v>
          </cell>
          <cell r="E504" t="str">
            <v>F</v>
          </cell>
          <cell r="F504" t="str">
            <v>JV</v>
          </cell>
          <cell r="G504" t="str">
            <v>JV GIRLS</v>
          </cell>
        </row>
        <row r="505">
          <cell r="A505">
            <v>553</v>
          </cell>
          <cell r="B505" t="str">
            <v>Eli Stofko</v>
          </cell>
          <cell r="C505">
            <v>5</v>
          </cell>
          <cell r="D505" t="str">
            <v>KIL</v>
          </cell>
          <cell r="E505" t="str">
            <v>M</v>
          </cell>
          <cell r="F505" t="str">
            <v>JV</v>
          </cell>
          <cell r="G505" t="str">
            <v>JV BOYS</v>
          </cell>
        </row>
        <row r="506">
          <cell r="A506">
            <v>554</v>
          </cell>
          <cell r="B506" t="str">
            <v>Grant Brauer</v>
          </cell>
          <cell r="C506">
            <v>5</v>
          </cell>
          <cell r="D506" t="str">
            <v>KIL</v>
          </cell>
          <cell r="E506" t="str">
            <v>M</v>
          </cell>
          <cell r="F506" t="str">
            <v>JV</v>
          </cell>
          <cell r="G506" t="str">
            <v>JV BOYS</v>
          </cell>
        </row>
        <row r="507">
          <cell r="A507">
            <v>555</v>
          </cell>
          <cell r="B507" t="str">
            <v>Joshua Snyder</v>
          </cell>
          <cell r="C507">
            <v>5</v>
          </cell>
          <cell r="D507" t="str">
            <v>KIL</v>
          </cell>
          <cell r="E507" t="str">
            <v>M</v>
          </cell>
          <cell r="F507" t="str">
            <v>JV</v>
          </cell>
          <cell r="G507" t="str">
            <v>JV BOYS</v>
          </cell>
        </row>
        <row r="508">
          <cell r="A508">
            <v>556</v>
          </cell>
          <cell r="B508" t="str">
            <v>Matthew Aluise</v>
          </cell>
          <cell r="C508">
            <v>5</v>
          </cell>
          <cell r="D508" t="str">
            <v>KIL</v>
          </cell>
          <cell r="E508" t="str">
            <v>M</v>
          </cell>
          <cell r="F508" t="str">
            <v>JV</v>
          </cell>
          <cell r="G508" t="str">
            <v>JV BOYS</v>
          </cell>
        </row>
        <row r="509">
          <cell r="A509">
            <v>557</v>
          </cell>
          <cell r="B509" t="str">
            <v>Troy Timko</v>
          </cell>
          <cell r="C509">
            <v>5</v>
          </cell>
          <cell r="D509" t="str">
            <v>KIL</v>
          </cell>
          <cell r="E509" t="str">
            <v>M</v>
          </cell>
          <cell r="F509" t="str">
            <v>JV</v>
          </cell>
          <cell r="G509" t="str">
            <v>JV BOYS</v>
          </cell>
        </row>
        <row r="510">
          <cell r="A510">
            <v>558</v>
          </cell>
          <cell r="B510" t="str">
            <v>Tyler Kuhar</v>
          </cell>
          <cell r="C510">
            <v>5</v>
          </cell>
          <cell r="D510" t="str">
            <v>KIL</v>
          </cell>
          <cell r="E510" t="str">
            <v>M</v>
          </cell>
          <cell r="F510" t="str">
            <v>JV</v>
          </cell>
          <cell r="G510" t="str">
            <v>JV BOYS</v>
          </cell>
        </row>
        <row r="511">
          <cell r="A511">
            <v>559</v>
          </cell>
          <cell r="B511" t="str">
            <v>Aidan Hicks</v>
          </cell>
          <cell r="C511">
            <v>6</v>
          </cell>
          <cell r="D511" t="str">
            <v>KIL</v>
          </cell>
          <cell r="E511" t="str">
            <v>M</v>
          </cell>
          <cell r="F511" t="str">
            <v>JV</v>
          </cell>
          <cell r="G511" t="str">
            <v>JV BOYS</v>
          </cell>
        </row>
        <row r="512">
          <cell r="A512">
            <v>560</v>
          </cell>
          <cell r="B512" t="str">
            <v>Dante Tabacchi</v>
          </cell>
          <cell r="C512">
            <v>6</v>
          </cell>
          <cell r="D512" t="str">
            <v>KIL</v>
          </cell>
          <cell r="E512" t="str">
            <v>M</v>
          </cell>
          <cell r="F512" t="str">
            <v>JV</v>
          </cell>
          <cell r="G512" t="str">
            <v>JV BOYS</v>
          </cell>
        </row>
        <row r="513">
          <cell r="A513">
            <v>561</v>
          </cell>
          <cell r="B513" t="str">
            <v>Gabriel Paredes</v>
          </cell>
          <cell r="C513">
            <v>6</v>
          </cell>
          <cell r="D513" t="str">
            <v>KIL</v>
          </cell>
          <cell r="E513" t="str">
            <v>M</v>
          </cell>
          <cell r="F513" t="str">
            <v>JV</v>
          </cell>
          <cell r="G513" t="str">
            <v>JV BOYS</v>
          </cell>
        </row>
        <row r="514">
          <cell r="A514">
            <v>562</v>
          </cell>
          <cell r="B514" t="str">
            <v>Jason Siket</v>
          </cell>
          <cell r="C514">
            <v>6</v>
          </cell>
          <cell r="D514" t="str">
            <v>KIL</v>
          </cell>
          <cell r="E514" t="str">
            <v>M</v>
          </cell>
          <cell r="F514" t="str">
            <v>JV</v>
          </cell>
          <cell r="G514" t="str">
            <v>JV BOYS</v>
          </cell>
        </row>
        <row r="515">
          <cell r="A515">
            <v>563</v>
          </cell>
          <cell r="B515" t="str">
            <v>Joey Vojtas</v>
          </cell>
          <cell r="C515">
            <v>6</v>
          </cell>
          <cell r="D515" t="str">
            <v>KIL</v>
          </cell>
          <cell r="E515" t="str">
            <v>M</v>
          </cell>
          <cell r="F515" t="str">
            <v>JV</v>
          </cell>
          <cell r="G515" t="str">
            <v>JV BOYS</v>
          </cell>
        </row>
        <row r="516">
          <cell r="A516">
            <v>564</v>
          </cell>
          <cell r="B516" t="str">
            <v>Kai Gibron</v>
          </cell>
          <cell r="C516">
            <v>6</v>
          </cell>
          <cell r="D516" t="str">
            <v>KIL</v>
          </cell>
          <cell r="E516" t="str">
            <v>M</v>
          </cell>
          <cell r="F516" t="str">
            <v>JV</v>
          </cell>
          <cell r="G516" t="str">
            <v>JV BOYS</v>
          </cell>
        </row>
        <row r="517">
          <cell r="A517">
            <v>565</v>
          </cell>
          <cell r="B517" t="str">
            <v>Amanda Esser</v>
          </cell>
          <cell r="C517">
            <v>7</v>
          </cell>
          <cell r="D517" t="str">
            <v>KIL</v>
          </cell>
          <cell r="E517" t="str">
            <v>F</v>
          </cell>
          <cell r="F517" t="str">
            <v>Varsity</v>
          </cell>
          <cell r="G517" t="str">
            <v>VARSITY GIRLS</v>
          </cell>
        </row>
        <row r="518">
          <cell r="A518">
            <v>566</v>
          </cell>
          <cell r="B518" t="str">
            <v>Ava Omasits</v>
          </cell>
          <cell r="C518">
            <v>7</v>
          </cell>
          <cell r="D518" t="str">
            <v>KIL</v>
          </cell>
          <cell r="E518" t="str">
            <v>F</v>
          </cell>
          <cell r="F518" t="str">
            <v>Varsity</v>
          </cell>
          <cell r="G518" t="str">
            <v>VARSITY GIRLS</v>
          </cell>
        </row>
        <row r="519">
          <cell r="A519">
            <v>567</v>
          </cell>
          <cell r="B519" t="str">
            <v>Eion McKernan</v>
          </cell>
          <cell r="C519">
            <v>7</v>
          </cell>
          <cell r="D519" t="str">
            <v>KIL</v>
          </cell>
          <cell r="E519" t="str">
            <v>M</v>
          </cell>
          <cell r="F519" t="str">
            <v>Varsity</v>
          </cell>
          <cell r="G519" t="str">
            <v>VARSITY BOYS</v>
          </cell>
        </row>
        <row r="520">
          <cell r="A520">
            <v>568</v>
          </cell>
          <cell r="B520" t="str">
            <v>Emma Baldwin</v>
          </cell>
          <cell r="C520">
            <v>7</v>
          </cell>
          <cell r="D520" t="str">
            <v>KIL</v>
          </cell>
          <cell r="E520" t="str">
            <v>F</v>
          </cell>
          <cell r="F520" t="str">
            <v>Varsity</v>
          </cell>
          <cell r="G520" t="str">
            <v>VARSITY GIRLS</v>
          </cell>
        </row>
        <row r="521">
          <cell r="A521">
            <v>569</v>
          </cell>
          <cell r="B521" t="str">
            <v>Jennifer Kalis</v>
          </cell>
          <cell r="C521">
            <v>7</v>
          </cell>
          <cell r="D521" t="str">
            <v>KIL</v>
          </cell>
          <cell r="E521" t="str">
            <v>F</v>
          </cell>
          <cell r="F521" t="str">
            <v>Varsity</v>
          </cell>
          <cell r="G521" t="str">
            <v>VARSITY GIRLS</v>
          </cell>
        </row>
        <row r="522">
          <cell r="A522">
            <v>570</v>
          </cell>
          <cell r="B522" t="str">
            <v>Julia Zalenski</v>
          </cell>
          <cell r="C522">
            <v>7</v>
          </cell>
          <cell r="D522" t="str">
            <v>KIL</v>
          </cell>
          <cell r="E522" t="str">
            <v>F</v>
          </cell>
          <cell r="F522" t="str">
            <v>Varsity</v>
          </cell>
          <cell r="G522" t="str">
            <v>VARSITY GIRLS</v>
          </cell>
        </row>
        <row r="523">
          <cell r="A523">
            <v>571</v>
          </cell>
          <cell r="B523" t="str">
            <v>Katie McNelly</v>
          </cell>
          <cell r="C523">
            <v>7</v>
          </cell>
          <cell r="D523" t="str">
            <v>KIL</v>
          </cell>
          <cell r="E523" t="str">
            <v>F</v>
          </cell>
          <cell r="F523" t="str">
            <v>Varsity</v>
          </cell>
          <cell r="G523" t="str">
            <v>VARSITY GIRLS</v>
          </cell>
        </row>
        <row r="524">
          <cell r="A524">
            <v>572</v>
          </cell>
          <cell r="B524" t="str">
            <v>Meghan Pohl</v>
          </cell>
          <cell r="C524">
            <v>7</v>
          </cell>
          <cell r="D524" t="str">
            <v>KIL</v>
          </cell>
          <cell r="E524" t="str">
            <v>F</v>
          </cell>
          <cell r="F524" t="str">
            <v>Varsity</v>
          </cell>
          <cell r="G524" t="str">
            <v>VARSITY GIRLS</v>
          </cell>
        </row>
        <row r="525">
          <cell r="A525">
            <v>573</v>
          </cell>
          <cell r="B525" t="str">
            <v>Olivia Schzure</v>
          </cell>
          <cell r="C525">
            <v>7</v>
          </cell>
          <cell r="D525" t="str">
            <v>KIL</v>
          </cell>
          <cell r="E525" t="str">
            <v>F</v>
          </cell>
          <cell r="F525" t="str">
            <v>Varsity</v>
          </cell>
          <cell r="G525" t="str">
            <v>VARSITY GIRLS</v>
          </cell>
        </row>
        <row r="526">
          <cell r="A526">
            <v>574</v>
          </cell>
          <cell r="B526" t="str">
            <v>Rachel Erich</v>
          </cell>
          <cell r="C526">
            <v>7</v>
          </cell>
          <cell r="D526" t="str">
            <v>KIL</v>
          </cell>
          <cell r="E526" t="str">
            <v>F</v>
          </cell>
          <cell r="F526" t="str">
            <v>Varsity</v>
          </cell>
          <cell r="G526" t="str">
            <v>VARSITY GIRLS</v>
          </cell>
        </row>
        <row r="527">
          <cell r="A527">
            <v>575</v>
          </cell>
          <cell r="B527" t="str">
            <v>Stephanie Lynch</v>
          </cell>
          <cell r="C527">
            <v>7</v>
          </cell>
          <cell r="D527" t="str">
            <v>KIL</v>
          </cell>
          <cell r="E527" t="str">
            <v>F</v>
          </cell>
          <cell r="F527" t="str">
            <v>Varsity</v>
          </cell>
          <cell r="G527" t="str">
            <v>VARSITY GIRLS</v>
          </cell>
        </row>
        <row r="528">
          <cell r="A528">
            <v>576</v>
          </cell>
          <cell r="B528" t="str">
            <v>Alaina Hicks</v>
          </cell>
          <cell r="C528">
            <v>8</v>
          </cell>
          <cell r="D528" t="str">
            <v>KIL</v>
          </cell>
          <cell r="E528" t="str">
            <v>F</v>
          </cell>
          <cell r="F528" t="str">
            <v>Varsity</v>
          </cell>
          <cell r="G528" t="str">
            <v>VARSITY GIRLS</v>
          </cell>
        </row>
        <row r="529">
          <cell r="A529">
            <v>577</v>
          </cell>
          <cell r="B529" t="str">
            <v>Anna Spalvieri</v>
          </cell>
          <cell r="C529">
            <v>8</v>
          </cell>
          <cell r="D529" t="str">
            <v>KIL</v>
          </cell>
          <cell r="E529" t="str">
            <v>F</v>
          </cell>
          <cell r="F529" t="str">
            <v>Varsity</v>
          </cell>
          <cell r="G529" t="str">
            <v>VARSITY GIRLS</v>
          </cell>
        </row>
        <row r="530">
          <cell r="A530">
            <v>578</v>
          </cell>
          <cell r="B530" t="str">
            <v>Emily Lopez</v>
          </cell>
          <cell r="C530">
            <v>8</v>
          </cell>
          <cell r="D530" t="str">
            <v>KIL</v>
          </cell>
          <cell r="E530" t="str">
            <v>F</v>
          </cell>
          <cell r="F530" t="str">
            <v>Varsity</v>
          </cell>
          <cell r="G530" t="str">
            <v>VARSITY GIRLS</v>
          </cell>
        </row>
        <row r="531">
          <cell r="A531">
            <v>579</v>
          </cell>
          <cell r="B531" t="str">
            <v>Gianna Tabacchi</v>
          </cell>
          <cell r="C531">
            <v>8</v>
          </cell>
          <cell r="D531" t="str">
            <v>KIL</v>
          </cell>
          <cell r="E531" t="str">
            <v>F</v>
          </cell>
          <cell r="F531" t="str">
            <v>Varsity</v>
          </cell>
          <cell r="G531" t="str">
            <v>VARSITY GIRLS</v>
          </cell>
        </row>
        <row r="532">
          <cell r="A532">
            <v>580</v>
          </cell>
          <cell r="B532" t="str">
            <v>Giovanna Cercone</v>
          </cell>
          <cell r="C532">
            <v>8</v>
          </cell>
          <cell r="D532" t="str">
            <v>KIL</v>
          </cell>
          <cell r="E532" t="str">
            <v>F</v>
          </cell>
          <cell r="F532" t="str">
            <v>Varsity</v>
          </cell>
          <cell r="G532" t="str">
            <v>VARSITY GIRLS</v>
          </cell>
        </row>
        <row r="533">
          <cell r="A533">
            <v>581</v>
          </cell>
          <cell r="B533" t="str">
            <v>Jessica Lynch</v>
          </cell>
          <cell r="C533">
            <v>8</v>
          </cell>
          <cell r="D533" t="str">
            <v>KIL</v>
          </cell>
          <cell r="E533" t="str">
            <v>F</v>
          </cell>
          <cell r="F533" t="str">
            <v>Varsity</v>
          </cell>
          <cell r="G533" t="str">
            <v>VARSITY GIRLS</v>
          </cell>
        </row>
        <row r="534">
          <cell r="A534">
            <v>582</v>
          </cell>
          <cell r="B534" t="str">
            <v>Luke Mager</v>
          </cell>
          <cell r="C534">
            <v>8</v>
          </cell>
          <cell r="D534" t="str">
            <v>KIL</v>
          </cell>
          <cell r="E534" t="str">
            <v>M</v>
          </cell>
          <cell r="F534" t="str">
            <v>Varsity</v>
          </cell>
          <cell r="G534" t="str">
            <v>VARSITY BOYS</v>
          </cell>
        </row>
        <row r="535">
          <cell r="A535">
            <v>583</v>
          </cell>
          <cell r="B535" t="str">
            <v>Mia Basso</v>
          </cell>
          <cell r="C535">
            <v>8</v>
          </cell>
          <cell r="D535" t="str">
            <v>KIL</v>
          </cell>
          <cell r="E535" t="str">
            <v>F</v>
          </cell>
          <cell r="F535" t="str">
            <v>Varsity</v>
          </cell>
          <cell r="G535" t="str">
            <v>VARSITY GIRLS</v>
          </cell>
        </row>
        <row r="536">
          <cell r="A536">
            <v>584</v>
          </cell>
          <cell r="B536" t="str">
            <v>Riley Orr</v>
          </cell>
          <cell r="C536">
            <v>8</v>
          </cell>
          <cell r="D536" t="str">
            <v>KIL</v>
          </cell>
          <cell r="E536" t="str">
            <v>F</v>
          </cell>
          <cell r="F536" t="str">
            <v>Varsity</v>
          </cell>
          <cell r="G536" t="str">
            <v>VARSITY GIRLS</v>
          </cell>
        </row>
        <row r="537">
          <cell r="A537">
            <v>585</v>
          </cell>
          <cell r="B537" t="str">
            <v>Andrew Cashdollar</v>
          </cell>
          <cell r="C537">
            <v>7</v>
          </cell>
          <cell r="D537" t="str">
            <v>KIL</v>
          </cell>
          <cell r="E537" t="str">
            <v>M</v>
          </cell>
          <cell r="F537" t="str">
            <v>Varsity</v>
          </cell>
          <cell r="G537" t="str">
            <v>VARSITY BOYS</v>
          </cell>
        </row>
        <row r="538">
          <cell r="A538">
            <v>586</v>
          </cell>
          <cell r="B538" t="str">
            <v>Anthony Spalvieri</v>
          </cell>
          <cell r="C538">
            <v>7</v>
          </cell>
          <cell r="D538" t="str">
            <v>KIL</v>
          </cell>
          <cell r="E538" t="str">
            <v>M</v>
          </cell>
          <cell r="F538" t="str">
            <v>Varsity</v>
          </cell>
          <cell r="G538" t="str">
            <v>VARSITY BOYS</v>
          </cell>
        </row>
        <row r="539">
          <cell r="A539">
            <v>587</v>
          </cell>
          <cell r="B539" t="str">
            <v>Breiden Eagon</v>
          </cell>
          <cell r="C539">
            <v>7</v>
          </cell>
          <cell r="D539" t="str">
            <v>KIL</v>
          </cell>
          <cell r="E539" t="str">
            <v>M</v>
          </cell>
          <cell r="F539" t="str">
            <v>Varsity</v>
          </cell>
          <cell r="G539" t="str">
            <v>VARSITY BOYS</v>
          </cell>
        </row>
        <row r="540">
          <cell r="A540">
            <v>588</v>
          </cell>
          <cell r="B540" t="str">
            <v>Devin Paschall</v>
          </cell>
          <cell r="C540">
            <v>7</v>
          </cell>
          <cell r="D540" t="str">
            <v>KIL</v>
          </cell>
          <cell r="E540" t="str">
            <v>M</v>
          </cell>
          <cell r="F540" t="str">
            <v>Varsity</v>
          </cell>
          <cell r="G540" t="str">
            <v>VARSITY BOYS</v>
          </cell>
        </row>
        <row r="541">
          <cell r="A541">
            <v>589</v>
          </cell>
          <cell r="B541" t="str">
            <v>John O'Toole</v>
          </cell>
          <cell r="C541">
            <v>7</v>
          </cell>
          <cell r="D541" t="str">
            <v>KIL</v>
          </cell>
          <cell r="E541" t="str">
            <v>M</v>
          </cell>
          <cell r="F541" t="str">
            <v>Varsity</v>
          </cell>
          <cell r="G541" t="str">
            <v>VARSITY BOYS</v>
          </cell>
        </row>
        <row r="542">
          <cell r="A542">
            <v>590</v>
          </cell>
          <cell r="B542" t="str">
            <v>Owen Schessler</v>
          </cell>
          <cell r="C542">
            <v>7</v>
          </cell>
          <cell r="D542" t="str">
            <v>KIL</v>
          </cell>
          <cell r="E542" t="str">
            <v>M</v>
          </cell>
          <cell r="F542" t="str">
            <v>Varsity</v>
          </cell>
          <cell r="G542" t="str">
            <v>VARSITY BOYS</v>
          </cell>
        </row>
        <row r="543">
          <cell r="A543">
            <v>591</v>
          </cell>
          <cell r="B543" t="str">
            <v>Rosario Alessandro</v>
          </cell>
          <cell r="C543">
            <v>7</v>
          </cell>
          <cell r="D543" t="str">
            <v>KIL</v>
          </cell>
          <cell r="E543" t="str">
            <v>M</v>
          </cell>
          <cell r="F543" t="str">
            <v>Varsity</v>
          </cell>
          <cell r="G543" t="str">
            <v>VARSITY BOYS</v>
          </cell>
        </row>
        <row r="544">
          <cell r="A544">
            <v>592</v>
          </cell>
          <cell r="B544" t="str">
            <v>Anthony Heinle</v>
          </cell>
          <cell r="C544">
            <v>8</v>
          </cell>
          <cell r="D544" t="str">
            <v>KIL</v>
          </cell>
          <cell r="E544" t="str">
            <v>M</v>
          </cell>
          <cell r="F544" t="str">
            <v>Varsity</v>
          </cell>
          <cell r="G544" t="str">
            <v>VARSITY BOYS</v>
          </cell>
        </row>
        <row r="545">
          <cell r="A545">
            <v>593</v>
          </cell>
          <cell r="B545" t="str">
            <v>Matthew Castelnovo</v>
          </cell>
          <cell r="C545">
            <v>8</v>
          </cell>
          <cell r="D545" t="str">
            <v>KIL</v>
          </cell>
          <cell r="E545" t="str">
            <v>M</v>
          </cell>
          <cell r="F545" t="str">
            <v>Varsity</v>
          </cell>
          <cell r="G545" t="str">
            <v>VARSITY BOYS</v>
          </cell>
        </row>
        <row r="546">
          <cell r="A546">
            <v>594</v>
          </cell>
          <cell r="B546" t="str">
            <v>Trevor Paschall</v>
          </cell>
          <cell r="C546">
            <v>8</v>
          </cell>
          <cell r="D546" t="str">
            <v>KIL</v>
          </cell>
          <cell r="E546" t="str">
            <v>M</v>
          </cell>
          <cell r="F546" t="str">
            <v>Varsity</v>
          </cell>
          <cell r="G546" t="str">
            <v>VARSITY BOYS</v>
          </cell>
        </row>
        <row r="547">
          <cell r="A547">
            <v>595</v>
          </cell>
          <cell r="B547" t="str">
            <v>Andrew Spalvieri</v>
          </cell>
          <cell r="C547">
            <v>1</v>
          </cell>
          <cell r="D547" t="str">
            <v>KIL</v>
          </cell>
          <cell r="E547" t="str">
            <v>M</v>
          </cell>
          <cell r="F547" t="str">
            <v>Dev</v>
          </cell>
          <cell r="G547" t="str">
            <v>DEV BOYS</v>
          </cell>
        </row>
        <row r="548">
          <cell r="A548">
            <v>596</v>
          </cell>
          <cell r="B548" t="str">
            <v>Jackson Chips</v>
          </cell>
          <cell r="C548">
            <v>1</v>
          </cell>
          <cell r="D548" t="str">
            <v>KIL</v>
          </cell>
          <cell r="E548" t="str">
            <v>M</v>
          </cell>
          <cell r="F548" t="str">
            <v>Dev</v>
          </cell>
          <cell r="G548" t="str">
            <v>DEV BOYS</v>
          </cell>
        </row>
        <row r="549">
          <cell r="A549">
            <v>597</v>
          </cell>
          <cell r="B549" t="str">
            <v>Mia Westfield</v>
          </cell>
          <cell r="C549">
            <v>7</v>
          </cell>
          <cell r="D549" t="str">
            <v>KIL</v>
          </cell>
          <cell r="E549" t="str">
            <v>F</v>
          </cell>
          <cell r="F549" t="str">
            <v>Varsity</v>
          </cell>
          <cell r="G549" t="str">
            <v>VARSITY GIRLS</v>
          </cell>
        </row>
        <row r="550">
          <cell r="A550">
            <v>598</v>
          </cell>
          <cell r="B550" t="str">
            <v>Julia Siket</v>
          </cell>
          <cell r="C550">
            <v>3</v>
          </cell>
          <cell r="D550" t="str">
            <v>KIL</v>
          </cell>
          <cell r="E550" t="str">
            <v>F</v>
          </cell>
          <cell r="F550" t="str">
            <v>Dev</v>
          </cell>
          <cell r="G550" t="str">
            <v>DEV GIRLS</v>
          </cell>
        </row>
        <row r="551">
          <cell r="A551">
            <v>600</v>
          </cell>
          <cell r="B551" t="str">
            <v>Alice Dingle</v>
          </cell>
          <cell r="C551">
            <v>3</v>
          </cell>
          <cell r="D551" t="str">
            <v>AAC</v>
          </cell>
          <cell r="E551" t="str">
            <v>F</v>
          </cell>
          <cell r="F551" t="str">
            <v>Dev</v>
          </cell>
          <cell r="G551" t="str">
            <v>DEV GIRLS</v>
          </cell>
        </row>
        <row r="552">
          <cell r="A552">
            <v>601</v>
          </cell>
          <cell r="B552" t="str">
            <v>Ava Repasky</v>
          </cell>
          <cell r="C552">
            <v>3</v>
          </cell>
          <cell r="D552" t="str">
            <v>AAC</v>
          </cell>
          <cell r="E552" t="str">
            <v>F</v>
          </cell>
          <cell r="F552" t="str">
            <v>Dev</v>
          </cell>
          <cell r="G552" t="str">
            <v>DEV GIRLS</v>
          </cell>
        </row>
        <row r="553">
          <cell r="A553">
            <v>602</v>
          </cell>
          <cell r="B553" t="str">
            <v>Brigid Mercer</v>
          </cell>
          <cell r="C553">
            <v>3</v>
          </cell>
          <cell r="D553" t="str">
            <v>AAC</v>
          </cell>
          <cell r="E553" t="str">
            <v>F</v>
          </cell>
          <cell r="F553" t="str">
            <v>Dev</v>
          </cell>
          <cell r="G553" t="str">
            <v>DEV GIRLS</v>
          </cell>
        </row>
        <row r="554">
          <cell r="A554">
            <v>603</v>
          </cell>
          <cell r="B554" t="str">
            <v>Emmy Koehler</v>
          </cell>
          <cell r="C554">
            <v>3</v>
          </cell>
          <cell r="D554" t="str">
            <v>AAC</v>
          </cell>
          <cell r="E554" t="str">
            <v>F</v>
          </cell>
          <cell r="F554" t="str">
            <v>Dev</v>
          </cell>
          <cell r="G554" t="str">
            <v>DEV GIRLS</v>
          </cell>
        </row>
        <row r="555">
          <cell r="A555">
            <v>604</v>
          </cell>
          <cell r="B555" t="str">
            <v>Juliana Farah</v>
          </cell>
          <cell r="C555">
            <v>3</v>
          </cell>
          <cell r="D555" t="str">
            <v>AAC</v>
          </cell>
          <cell r="E555" t="str">
            <v>F</v>
          </cell>
          <cell r="F555" t="str">
            <v>Dev</v>
          </cell>
          <cell r="G555" t="str">
            <v>DEV GIRLS</v>
          </cell>
        </row>
        <row r="556">
          <cell r="A556">
            <v>605</v>
          </cell>
          <cell r="B556" t="str">
            <v>Maria Repasky</v>
          </cell>
          <cell r="C556">
            <v>3</v>
          </cell>
          <cell r="D556" t="str">
            <v>AAC</v>
          </cell>
          <cell r="E556" t="str">
            <v>F</v>
          </cell>
          <cell r="F556" t="str">
            <v>Dev</v>
          </cell>
          <cell r="G556" t="str">
            <v>DEV GIRLS</v>
          </cell>
        </row>
        <row r="557">
          <cell r="A557">
            <v>606</v>
          </cell>
          <cell r="B557" t="str">
            <v>Tess Austin</v>
          </cell>
          <cell r="C557">
            <v>3</v>
          </cell>
          <cell r="D557" t="str">
            <v>AAC</v>
          </cell>
          <cell r="E557" t="str">
            <v>F</v>
          </cell>
          <cell r="F557" t="str">
            <v>Dev</v>
          </cell>
          <cell r="G557" t="str">
            <v>DEV GIRLS</v>
          </cell>
        </row>
        <row r="558">
          <cell r="A558">
            <v>607</v>
          </cell>
          <cell r="B558" t="str">
            <v>Sarah Rhodes</v>
          </cell>
          <cell r="C558">
            <v>4</v>
          </cell>
          <cell r="D558" t="str">
            <v>AAC</v>
          </cell>
          <cell r="E558" t="str">
            <v>F</v>
          </cell>
          <cell r="F558" t="str">
            <v>Dev</v>
          </cell>
          <cell r="G558" t="str">
            <v>DEV GIRLS</v>
          </cell>
        </row>
        <row r="559">
          <cell r="A559">
            <v>608</v>
          </cell>
          <cell r="B559" t="str">
            <v>Matthew McGrath</v>
          </cell>
          <cell r="C559">
            <v>3</v>
          </cell>
          <cell r="D559" t="str">
            <v>AAC</v>
          </cell>
          <cell r="E559" t="str">
            <v>M</v>
          </cell>
          <cell r="F559" t="str">
            <v>Dev</v>
          </cell>
          <cell r="G559" t="str">
            <v>DEV BOYS</v>
          </cell>
        </row>
        <row r="560">
          <cell r="A560">
            <v>609</v>
          </cell>
          <cell r="B560" t="str">
            <v>Ryan Kerr</v>
          </cell>
          <cell r="C560">
            <v>3</v>
          </cell>
          <cell r="D560" t="str">
            <v>AAC</v>
          </cell>
          <cell r="E560" t="str">
            <v>M</v>
          </cell>
          <cell r="F560" t="str">
            <v>Dev</v>
          </cell>
          <cell r="G560" t="str">
            <v>DEV BOYS</v>
          </cell>
        </row>
        <row r="561">
          <cell r="A561">
            <v>610</v>
          </cell>
          <cell r="B561" t="str">
            <v>Jonah Burchill</v>
          </cell>
          <cell r="C561">
            <v>4</v>
          </cell>
          <cell r="D561" t="str">
            <v>AAC</v>
          </cell>
          <cell r="E561" t="str">
            <v>M</v>
          </cell>
          <cell r="F561" t="str">
            <v>Dev</v>
          </cell>
          <cell r="G561" t="str">
            <v>DEV BOYS</v>
          </cell>
        </row>
        <row r="562">
          <cell r="A562">
            <v>611</v>
          </cell>
          <cell r="B562" t="str">
            <v>Lucas Conley</v>
          </cell>
          <cell r="C562">
            <v>4</v>
          </cell>
          <cell r="D562" t="str">
            <v>AAC</v>
          </cell>
          <cell r="E562" t="str">
            <v>M</v>
          </cell>
          <cell r="F562" t="str">
            <v>Dev</v>
          </cell>
          <cell r="G562" t="str">
            <v>DEV BOYS</v>
          </cell>
        </row>
        <row r="563">
          <cell r="A563">
            <v>612</v>
          </cell>
          <cell r="B563" t="str">
            <v>Luke Koehler</v>
          </cell>
          <cell r="C563">
            <v>4</v>
          </cell>
          <cell r="D563" t="str">
            <v>AAC</v>
          </cell>
          <cell r="E563" t="str">
            <v>M</v>
          </cell>
          <cell r="F563" t="str">
            <v>Dev</v>
          </cell>
          <cell r="G563" t="str">
            <v>DEV BOYS</v>
          </cell>
        </row>
        <row r="564">
          <cell r="A564">
            <v>613</v>
          </cell>
          <cell r="B564" t="str">
            <v>Patrick Richthammer</v>
          </cell>
          <cell r="C564">
            <v>4</v>
          </cell>
          <cell r="D564" t="str">
            <v>AAC</v>
          </cell>
          <cell r="E564" t="str">
            <v>M</v>
          </cell>
          <cell r="F564" t="str">
            <v>Dev</v>
          </cell>
          <cell r="G564" t="str">
            <v>DEV BOYS</v>
          </cell>
        </row>
        <row r="565">
          <cell r="A565">
            <v>614</v>
          </cell>
          <cell r="B565" t="str">
            <v>Ella Labate</v>
          </cell>
          <cell r="C565">
            <v>5</v>
          </cell>
          <cell r="D565" t="str">
            <v>AAC</v>
          </cell>
          <cell r="E565" t="str">
            <v>F</v>
          </cell>
          <cell r="F565" t="str">
            <v>JV</v>
          </cell>
          <cell r="G565" t="str">
            <v>JV GIRLS</v>
          </cell>
        </row>
        <row r="566">
          <cell r="A566">
            <v>615</v>
          </cell>
          <cell r="B566" t="str">
            <v>Gianna Vangura</v>
          </cell>
          <cell r="C566">
            <v>5</v>
          </cell>
          <cell r="D566" t="str">
            <v>AAC</v>
          </cell>
          <cell r="E566" t="str">
            <v>F</v>
          </cell>
          <cell r="F566" t="str">
            <v>JV</v>
          </cell>
          <cell r="G566" t="str">
            <v>JV GIRLS</v>
          </cell>
        </row>
        <row r="567">
          <cell r="A567">
            <v>616</v>
          </cell>
          <cell r="B567" t="str">
            <v>Grace Masterson</v>
          </cell>
          <cell r="C567">
            <v>5</v>
          </cell>
          <cell r="D567" t="str">
            <v>AAC</v>
          </cell>
          <cell r="E567" t="str">
            <v>F</v>
          </cell>
          <cell r="F567" t="str">
            <v>JV</v>
          </cell>
          <cell r="G567" t="str">
            <v>JV GIRLS</v>
          </cell>
        </row>
        <row r="568">
          <cell r="A568">
            <v>617</v>
          </cell>
          <cell r="B568" t="str">
            <v>Katherine Repasky</v>
          </cell>
          <cell r="C568">
            <v>5</v>
          </cell>
          <cell r="D568" t="str">
            <v>AAC</v>
          </cell>
          <cell r="E568" t="str">
            <v>F</v>
          </cell>
          <cell r="F568" t="str">
            <v>JV</v>
          </cell>
          <cell r="G568" t="str">
            <v>JV GIRLS</v>
          </cell>
        </row>
        <row r="569">
          <cell r="A569">
            <v>618</v>
          </cell>
          <cell r="B569" t="str">
            <v>Seava Cresta</v>
          </cell>
          <cell r="C569">
            <v>5</v>
          </cell>
          <cell r="D569" t="str">
            <v>AAC</v>
          </cell>
          <cell r="E569" t="str">
            <v>F</v>
          </cell>
          <cell r="F569" t="str">
            <v>JV</v>
          </cell>
          <cell r="G569" t="str">
            <v>JV GIRLS</v>
          </cell>
        </row>
        <row r="570">
          <cell r="A570">
            <v>619</v>
          </cell>
          <cell r="B570" t="str">
            <v>Abigail Stalder</v>
          </cell>
          <cell r="C570">
            <v>6</v>
          </cell>
          <cell r="D570" t="str">
            <v>AAC</v>
          </cell>
          <cell r="E570" t="str">
            <v>F</v>
          </cell>
          <cell r="F570" t="str">
            <v>JV</v>
          </cell>
          <cell r="G570" t="str">
            <v>JV GIRLS</v>
          </cell>
        </row>
        <row r="571">
          <cell r="A571">
            <v>620</v>
          </cell>
          <cell r="B571" t="str">
            <v>Alexandra Taylor</v>
          </cell>
          <cell r="C571">
            <v>6</v>
          </cell>
          <cell r="D571" t="str">
            <v>AAC</v>
          </cell>
          <cell r="E571" t="str">
            <v>F</v>
          </cell>
          <cell r="F571" t="str">
            <v>JV</v>
          </cell>
          <cell r="G571" t="str">
            <v>JV GIRLS</v>
          </cell>
        </row>
        <row r="572">
          <cell r="A572">
            <v>621</v>
          </cell>
          <cell r="B572" t="str">
            <v>AnneMarie Austin</v>
          </cell>
          <cell r="C572">
            <v>6</v>
          </cell>
          <cell r="D572" t="str">
            <v>AAC</v>
          </cell>
          <cell r="E572" t="str">
            <v>F</v>
          </cell>
          <cell r="F572" t="str">
            <v>JV</v>
          </cell>
          <cell r="G572" t="str">
            <v>JV GIRLS</v>
          </cell>
        </row>
        <row r="573">
          <cell r="A573">
            <v>622</v>
          </cell>
          <cell r="B573" t="str">
            <v>Emily Veazey</v>
          </cell>
          <cell r="C573">
            <v>6</v>
          </cell>
          <cell r="D573" t="str">
            <v>AAC</v>
          </cell>
          <cell r="E573" t="str">
            <v>F</v>
          </cell>
          <cell r="F573" t="str">
            <v>JV</v>
          </cell>
          <cell r="G573" t="str">
            <v>JV GIRLS</v>
          </cell>
        </row>
        <row r="574">
          <cell r="A574">
            <v>623</v>
          </cell>
          <cell r="B574" t="str">
            <v>Mary Porter</v>
          </cell>
          <cell r="C574">
            <v>6</v>
          </cell>
          <cell r="D574" t="str">
            <v>AAC</v>
          </cell>
          <cell r="E574" t="str">
            <v>F</v>
          </cell>
          <cell r="F574" t="str">
            <v>JV</v>
          </cell>
          <cell r="G574" t="str">
            <v>JV GIRLS</v>
          </cell>
        </row>
        <row r="575">
          <cell r="A575">
            <v>624</v>
          </cell>
          <cell r="B575" t="str">
            <v>Riley Mahon</v>
          </cell>
          <cell r="C575">
            <v>6</v>
          </cell>
          <cell r="D575" t="str">
            <v>AAC</v>
          </cell>
          <cell r="E575" t="str">
            <v>F</v>
          </cell>
          <cell r="F575" t="str">
            <v>JV</v>
          </cell>
          <cell r="G575" t="str">
            <v>JV GIRLS</v>
          </cell>
        </row>
        <row r="576">
          <cell r="A576">
            <v>625</v>
          </cell>
          <cell r="B576" t="str">
            <v>Sofia Flati</v>
          </cell>
          <cell r="C576">
            <v>6</v>
          </cell>
          <cell r="D576" t="str">
            <v>AAC</v>
          </cell>
          <cell r="E576" t="str">
            <v>F</v>
          </cell>
          <cell r="F576" t="str">
            <v>JV</v>
          </cell>
          <cell r="G576" t="str">
            <v>JV GIRLS</v>
          </cell>
        </row>
        <row r="577">
          <cell r="A577">
            <v>626</v>
          </cell>
          <cell r="B577" t="str">
            <v>Victoria Taylor</v>
          </cell>
          <cell r="C577">
            <v>6</v>
          </cell>
          <cell r="D577" t="str">
            <v>AAC</v>
          </cell>
          <cell r="E577" t="str">
            <v>F</v>
          </cell>
          <cell r="F577" t="str">
            <v>JV</v>
          </cell>
          <cell r="G577" t="str">
            <v>JV GIRLS</v>
          </cell>
        </row>
        <row r="578">
          <cell r="A578">
            <v>627</v>
          </cell>
          <cell r="B578" t="str">
            <v>Palma Serrao</v>
          </cell>
          <cell r="C578">
            <v>7</v>
          </cell>
          <cell r="D578" t="str">
            <v>AAC</v>
          </cell>
          <cell r="E578" t="str">
            <v>F</v>
          </cell>
          <cell r="F578" t="str">
            <v>Varsity</v>
          </cell>
          <cell r="G578" t="str">
            <v>VARSITY GIRLS</v>
          </cell>
        </row>
        <row r="579">
          <cell r="A579">
            <v>628</v>
          </cell>
          <cell r="B579" t="str">
            <v>Breah Woo</v>
          </cell>
          <cell r="C579">
            <v>8</v>
          </cell>
          <cell r="D579" t="str">
            <v>AAC</v>
          </cell>
          <cell r="E579" t="str">
            <v>F</v>
          </cell>
          <cell r="F579" t="str">
            <v>Varsity</v>
          </cell>
          <cell r="G579" t="str">
            <v>VARSITY GIRLS</v>
          </cell>
        </row>
        <row r="580">
          <cell r="A580">
            <v>629</v>
          </cell>
          <cell r="B580" t="str">
            <v>Laura Richthammer</v>
          </cell>
          <cell r="C580">
            <v>8</v>
          </cell>
          <cell r="D580" t="str">
            <v>AAC</v>
          </cell>
          <cell r="E580" t="str">
            <v>F</v>
          </cell>
          <cell r="F580" t="str">
            <v>Varsity</v>
          </cell>
          <cell r="G580" t="str">
            <v>VARSITY GIRLS</v>
          </cell>
        </row>
        <row r="581">
          <cell r="A581">
            <v>630</v>
          </cell>
          <cell r="B581" t="str">
            <v>Trishy Blume</v>
          </cell>
          <cell r="C581">
            <v>8</v>
          </cell>
          <cell r="D581" t="str">
            <v>AAC</v>
          </cell>
          <cell r="E581" t="str">
            <v>F</v>
          </cell>
          <cell r="F581" t="str">
            <v>Varsity</v>
          </cell>
          <cell r="G581" t="str">
            <v>VARSITY GIRLS</v>
          </cell>
        </row>
        <row r="582">
          <cell r="A582">
            <v>631</v>
          </cell>
          <cell r="B582" t="str">
            <v>Anthony Ferraro</v>
          </cell>
          <cell r="C582">
            <v>7</v>
          </cell>
          <cell r="D582" t="str">
            <v>AAC</v>
          </cell>
          <cell r="E582" t="str">
            <v>M</v>
          </cell>
          <cell r="F582" t="str">
            <v>Varsity</v>
          </cell>
          <cell r="G582" t="str">
            <v>VARSITY BOYS</v>
          </cell>
        </row>
        <row r="583">
          <cell r="A583">
            <v>632</v>
          </cell>
          <cell r="B583" t="str">
            <v>Giovanna Vella</v>
          </cell>
          <cell r="C583">
            <v>8</v>
          </cell>
          <cell r="D583" t="str">
            <v>AAC</v>
          </cell>
          <cell r="E583" t="str">
            <v>M</v>
          </cell>
          <cell r="F583" t="str">
            <v>Varsity</v>
          </cell>
          <cell r="G583" t="str">
            <v>VARSITY BOYS</v>
          </cell>
        </row>
        <row r="584">
          <cell r="A584">
            <v>633</v>
          </cell>
          <cell r="B584" t="str">
            <v>Charlie Dingle</v>
          </cell>
          <cell r="C584">
            <v>8</v>
          </cell>
          <cell r="D584" t="str">
            <v>AAC</v>
          </cell>
          <cell r="E584" t="str">
            <v>M</v>
          </cell>
          <cell r="F584" t="str">
            <v>Varsity</v>
          </cell>
          <cell r="G584" t="str">
            <v>VARSITY BOYS</v>
          </cell>
        </row>
        <row r="585">
          <cell r="A585">
            <v>634</v>
          </cell>
          <cell r="B585" t="str">
            <v>Patrick Veazey</v>
          </cell>
          <cell r="C585">
            <v>8</v>
          </cell>
          <cell r="D585" t="str">
            <v>AAC</v>
          </cell>
          <cell r="E585" t="str">
            <v>M</v>
          </cell>
          <cell r="F585" t="str">
            <v>Varsity</v>
          </cell>
          <cell r="G585" t="str">
            <v>VARSITY BOYS</v>
          </cell>
        </row>
        <row r="586">
          <cell r="A586">
            <v>635</v>
          </cell>
          <cell r="B586" t="str">
            <v>Ari Buchanan</v>
          </cell>
          <cell r="C586">
            <v>5</v>
          </cell>
          <cell r="D586" t="str">
            <v>AAC</v>
          </cell>
          <cell r="E586" t="str">
            <v>F</v>
          </cell>
          <cell r="F586" t="str">
            <v>JV</v>
          </cell>
          <cell r="G586" t="str">
            <v>JV GIRLS</v>
          </cell>
        </row>
        <row r="587">
          <cell r="A587">
            <v>636</v>
          </cell>
          <cell r="B587" t="str">
            <v>Ava Vangura</v>
          </cell>
          <cell r="C587">
            <v>3</v>
          </cell>
          <cell r="D587" t="str">
            <v>AAC</v>
          </cell>
          <cell r="E587" t="str">
            <v>F</v>
          </cell>
          <cell r="F587" t="str">
            <v>Dev</v>
          </cell>
          <cell r="G587" t="str">
            <v>DEV GIRLS</v>
          </cell>
        </row>
        <row r="588">
          <cell r="A588">
            <v>645</v>
          </cell>
          <cell r="B588" t="str">
            <v>Finley Fedak</v>
          </cell>
          <cell r="C588">
            <v>1</v>
          </cell>
          <cell r="D588" t="str">
            <v>SYL</v>
          </cell>
          <cell r="E588" t="str">
            <v>F</v>
          </cell>
          <cell r="F588" t="str">
            <v>Dev</v>
          </cell>
          <cell r="G588" t="str">
            <v>DEV GIRLS</v>
          </cell>
        </row>
        <row r="589">
          <cell r="A589">
            <v>646</v>
          </cell>
          <cell r="B589" t="str">
            <v>Sara Ridilla</v>
          </cell>
          <cell r="C589">
            <v>2</v>
          </cell>
          <cell r="D589" t="str">
            <v>SYL</v>
          </cell>
          <cell r="E589" t="str">
            <v>F</v>
          </cell>
          <cell r="F589" t="str">
            <v>Dev</v>
          </cell>
          <cell r="G589" t="str">
            <v>DEV GIRLS</v>
          </cell>
        </row>
        <row r="590">
          <cell r="A590">
            <v>647</v>
          </cell>
          <cell r="B590" t="str">
            <v>Shannon Sawyer</v>
          </cell>
          <cell r="C590">
            <v>2</v>
          </cell>
          <cell r="D590" t="str">
            <v>SYL</v>
          </cell>
          <cell r="E590" t="str">
            <v>F</v>
          </cell>
          <cell r="F590" t="str">
            <v>Dev</v>
          </cell>
          <cell r="G590" t="str">
            <v>DEV GIRLS</v>
          </cell>
        </row>
        <row r="591">
          <cell r="A591">
            <v>648</v>
          </cell>
          <cell r="B591" t="str">
            <v>Kayla Pulkowski</v>
          </cell>
          <cell r="C591">
            <v>3</v>
          </cell>
          <cell r="D591" t="str">
            <v>SYL</v>
          </cell>
          <cell r="E591" t="str">
            <v>F</v>
          </cell>
          <cell r="F591" t="str">
            <v>Dev</v>
          </cell>
          <cell r="G591" t="str">
            <v>DEV GIRLS</v>
          </cell>
        </row>
        <row r="592">
          <cell r="A592">
            <v>649</v>
          </cell>
          <cell r="B592" t="str">
            <v>Cole Donnelly</v>
          </cell>
          <cell r="C592">
            <v>1</v>
          </cell>
          <cell r="D592" t="str">
            <v>SYL</v>
          </cell>
          <cell r="E592" t="str">
            <v>M</v>
          </cell>
          <cell r="F592" t="str">
            <v>Dev</v>
          </cell>
          <cell r="G592" t="str">
            <v>DEV BOYS</v>
          </cell>
        </row>
        <row r="593">
          <cell r="A593">
            <v>650</v>
          </cell>
          <cell r="B593" t="str">
            <v>Garin Goob</v>
          </cell>
          <cell r="C593">
            <v>1</v>
          </cell>
          <cell r="D593" t="str">
            <v>SYL</v>
          </cell>
          <cell r="E593" t="str">
            <v>M</v>
          </cell>
          <cell r="F593" t="str">
            <v>Dev</v>
          </cell>
          <cell r="G593" t="str">
            <v>DEV BOYS</v>
          </cell>
        </row>
        <row r="594">
          <cell r="A594">
            <v>651</v>
          </cell>
          <cell r="B594" t="str">
            <v>Max Brennan</v>
          </cell>
          <cell r="C594">
            <v>1</v>
          </cell>
          <cell r="D594" t="str">
            <v>SYL</v>
          </cell>
          <cell r="E594" t="str">
            <v>M</v>
          </cell>
          <cell r="F594" t="str">
            <v>Dev</v>
          </cell>
          <cell r="G594" t="str">
            <v>DEV BOYS</v>
          </cell>
        </row>
        <row r="595">
          <cell r="A595">
            <v>652</v>
          </cell>
          <cell r="B595" t="str">
            <v>Max Lorentz</v>
          </cell>
          <cell r="C595">
            <v>1</v>
          </cell>
          <cell r="D595" t="str">
            <v>SYL</v>
          </cell>
          <cell r="E595" t="str">
            <v>M</v>
          </cell>
          <cell r="F595" t="str">
            <v>Dev</v>
          </cell>
          <cell r="G595" t="str">
            <v>DEV BOYS</v>
          </cell>
        </row>
        <row r="596">
          <cell r="A596">
            <v>653</v>
          </cell>
          <cell r="B596" t="str">
            <v>Zak Flister</v>
          </cell>
          <cell r="C596">
            <v>1</v>
          </cell>
          <cell r="D596" t="str">
            <v>SYL</v>
          </cell>
          <cell r="E596" t="str">
            <v>M</v>
          </cell>
          <cell r="F596" t="str">
            <v>Dev</v>
          </cell>
          <cell r="G596" t="str">
            <v>DEV BOYS</v>
          </cell>
        </row>
        <row r="597">
          <cell r="A597">
            <v>654</v>
          </cell>
          <cell r="B597" t="str">
            <v>Griffin Betz</v>
          </cell>
          <cell r="C597">
            <v>2</v>
          </cell>
          <cell r="D597" t="str">
            <v>SYL</v>
          </cell>
          <cell r="E597" t="str">
            <v>M</v>
          </cell>
          <cell r="F597" t="str">
            <v>Dev</v>
          </cell>
          <cell r="G597" t="str">
            <v>DEV BOYS</v>
          </cell>
        </row>
        <row r="598">
          <cell r="A598">
            <v>655</v>
          </cell>
          <cell r="B598" t="str">
            <v>Quinn Flister</v>
          </cell>
          <cell r="C598">
            <v>2</v>
          </cell>
          <cell r="D598" t="str">
            <v>SYL</v>
          </cell>
          <cell r="E598" t="str">
            <v>M</v>
          </cell>
          <cell r="F598" t="str">
            <v>Dev</v>
          </cell>
          <cell r="G598" t="str">
            <v>DEV BOYS</v>
          </cell>
        </row>
        <row r="599">
          <cell r="A599">
            <v>656</v>
          </cell>
          <cell r="B599" t="str">
            <v>Will Cupka</v>
          </cell>
          <cell r="C599">
            <v>2</v>
          </cell>
          <cell r="D599" t="str">
            <v>SYL</v>
          </cell>
          <cell r="E599" t="str">
            <v>M</v>
          </cell>
          <cell r="F599" t="str">
            <v>Dev</v>
          </cell>
          <cell r="G599" t="str">
            <v>DEV BOYS</v>
          </cell>
        </row>
        <row r="600">
          <cell r="A600">
            <v>657</v>
          </cell>
          <cell r="B600" t="str">
            <v>Boston Dorfner</v>
          </cell>
          <cell r="C600">
            <v>3</v>
          </cell>
          <cell r="D600" t="str">
            <v>SYL</v>
          </cell>
          <cell r="E600" t="str">
            <v>M</v>
          </cell>
          <cell r="F600" t="str">
            <v>Dev</v>
          </cell>
          <cell r="G600" t="str">
            <v>DEV BOYS</v>
          </cell>
        </row>
        <row r="601">
          <cell r="A601">
            <v>658</v>
          </cell>
          <cell r="B601" t="str">
            <v>Cayden Johnson</v>
          </cell>
          <cell r="C601">
            <v>3</v>
          </cell>
          <cell r="D601" t="str">
            <v>SYL</v>
          </cell>
          <cell r="E601" t="str">
            <v>M</v>
          </cell>
          <cell r="F601" t="str">
            <v>Dev</v>
          </cell>
          <cell r="G601" t="str">
            <v>DEV BOYS</v>
          </cell>
        </row>
        <row r="602">
          <cell r="A602">
            <v>659</v>
          </cell>
          <cell r="B602" t="str">
            <v>Jonathan Wega</v>
          </cell>
          <cell r="C602">
            <v>3</v>
          </cell>
          <cell r="D602" t="str">
            <v>SYL</v>
          </cell>
          <cell r="E602" t="str">
            <v>M</v>
          </cell>
          <cell r="F602" t="str">
            <v>Dev</v>
          </cell>
          <cell r="G602" t="str">
            <v>DEV BOYS</v>
          </cell>
        </row>
        <row r="603">
          <cell r="A603">
            <v>660</v>
          </cell>
          <cell r="B603" t="str">
            <v>Jonathan Warywoda</v>
          </cell>
          <cell r="C603">
            <v>4</v>
          </cell>
          <cell r="D603" t="str">
            <v>SYL</v>
          </cell>
          <cell r="E603" t="str">
            <v>M</v>
          </cell>
          <cell r="F603" t="str">
            <v>Dev</v>
          </cell>
          <cell r="G603" t="str">
            <v>DEV BOYS</v>
          </cell>
        </row>
        <row r="604">
          <cell r="A604">
            <v>661</v>
          </cell>
          <cell r="B604" t="str">
            <v>Jessie Yee</v>
          </cell>
          <cell r="C604">
            <v>5</v>
          </cell>
          <cell r="D604" t="str">
            <v>SYL</v>
          </cell>
          <cell r="E604" t="str">
            <v>F</v>
          </cell>
          <cell r="F604" t="str">
            <v>JV</v>
          </cell>
          <cell r="G604" t="str">
            <v>JV GIRLS</v>
          </cell>
        </row>
        <row r="605">
          <cell r="A605">
            <v>662</v>
          </cell>
          <cell r="B605" t="str">
            <v>Ella Cupka</v>
          </cell>
          <cell r="C605">
            <v>6</v>
          </cell>
          <cell r="D605" t="str">
            <v>SYL</v>
          </cell>
          <cell r="E605" t="str">
            <v>F</v>
          </cell>
          <cell r="F605" t="str">
            <v>JV</v>
          </cell>
          <cell r="G605" t="str">
            <v>JV GIRLS</v>
          </cell>
        </row>
        <row r="606">
          <cell r="A606">
            <v>663</v>
          </cell>
          <cell r="B606" t="str">
            <v>Emerson Dorfner</v>
          </cell>
          <cell r="C606">
            <v>6</v>
          </cell>
          <cell r="D606" t="str">
            <v>SYL</v>
          </cell>
          <cell r="E606" t="str">
            <v>F</v>
          </cell>
          <cell r="F606" t="str">
            <v>JV</v>
          </cell>
          <cell r="G606" t="str">
            <v>JV GIRLS</v>
          </cell>
        </row>
        <row r="607">
          <cell r="A607">
            <v>664</v>
          </cell>
          <cell r="B607" t="str">
            <v>Lily Stephenson</v>
          </cell>
          <cell r="C607">
            <v>6</v>
          </cell>
          <cell r="D607" t="str">
            <v>SYL</v>
          </cell>
          <cell r="E607" t="str">
            <v>F</v>
          </cell>
          <cell r="F607" t="str">
            <v>JV</v>
          </cell>
          <cell r="G607" t="str">
            <v>JV GIRLS</v>
          </cell>
        </row>
        <row r="608">
          <cell r="A608">
            <v>665</v>
          </cell>
          <cell r="B608" t="str">
            <v>Christopher Kirchner</v>
          </cell>
          <cell r="C608">
            <v>6</v>
          </cell>
          <cell r="D608" t="str">
            <v>SYL</v>
          </cell>
          <cell r="E608" t="str">
            <v>M</v>
          </cell>
          <cell r="F608" t="str">
            <v>JV</v>
          </cell>
          <cell r="G608" t="str">
            <v>JV BOYS</v>
          </cell>
        </row>
        <row r="609">
          <cell r="A609">
            <v>666</v>
          </cell>
          <cell r="B609" t="str">
            <v>Elliot Brennan</v>
          </cell>
          <cell r="C609">
            <v>6</v>
          </cell>
          <cell r="D609" t="str">
            <v>SYL</v>
          </cell>
          <cell r="E609" t="str">
            <v>M</v>
          </cell>
          <cell r="F609" t="str">
            <v>JV</v>
          </cell>
          <cell r="G609" t="str">
            <v>JV BOYS</v>
          </cell>
        </row>
        <row r="610">
          <cell r="A610">
            <v>667</v>
          </cell>
          <cell r="B610" t="str">
            <v>Forrest Betz</v>
          </cell>
          <cell r="C610">
            <v>6</v>
          </cell>
          <cell r="D610" t="str">
            <v>SYL</v>
          </cell>
          <cell r="E610" t="str">
            <v>M</v>
          </cell>
          <cell r="F610" t="str">
            <v>JV</v>
          </cell>
          <cell r="G610" t="str">
            <v>JV BOYS</v>
          </cell>
        </row>
        <row r="611">
          <cell r="A611">
            <v>668</v>
          </cell>
          <cell r="B611" t="str">
            <v>Jenna Yee</v>
          </cell>
          <cell r="C611">
            <v>7</v>
          </cell>
          <cell r="D611" t="str">
            <v>SYL</v>
          </cell>
          <cell r="E611" t="str">
            <v>F</v>
          </cell>
          <cell r="F611" t="str">
            <v>Varsity</v>
          </cell>
          <cell r="G611" t="str">
            <v>VARSITY GIRLS</v>
          </cell>
        </row>
        <row r="612">
          <cell r="A612">
            <v>669</v>
          </cell>
          <cell r="B612" t="str">
            <v>Kyleigh Donnelly</v>
          </cell>
          <cell r="C612">
            <v>7</v>
          </cell>
          <cell r="D612" t="str">
            <v>SYL</v>
          </cell>
          <cell r="E612" t="str">
            <v>F</v>
          </cell>
          <cell r="F612" t="str">
            <v>Varsity</v>
          </cell>
          <cell r="G612" t="str">
            <v>VARSITY GIRLS</v>
          </cell>
        </row>
        <row r="613">
          <cell r="A613">
            <v>670</v>
          </cell>
          <cell r="B613" t="str">
            <v>Abby Stephenson</v>
          </cell>
          <cell r="C613">
            <v>8</v>
          </cell>
          <cell r="D613" t="str">
            <v>SYL</v>
          </cell>
          <cell r="E613" t="str">
            <v>F</v>
          </cell>
          <cell r="F613" t="str">
            <v>Varsity</v>
          </cell>
          <cell r="G613" t="str">
            <v>VARSITY GIRLS</v>
          </cell>
        </row>
        <row r="614">
          <cell r="A614">
            <v>671</v>
          </cell>
          <cell r="B614" t="str">
            <v>Carter Betz</v>
          </cell>
          <cell r="C614">
            <v>7</v>
          </cell>
          <cell r="D614" t="str">
            <v>SYL</v>
          </cell>
          <cell r="E614" t="str">
            <v>M</v>
          </cell>
          <cell r="F614" t="str">
            <v>Varsity</v>
          </cell>
          <cell r="G614" t="str">
            <v>VARSITY BOYS</v>
          </cell>
        </row>
        <row r="615">
          <cell r="A615">
            <v>672</v>
          </cell>
          <cell r="B615" t="str">
            <v>Daniel Warywoda</v>
          </cell>
          <cell r="C615">
            <v>7</v>
          </cell>
          <cell r="D615" t="str">
            <v>SYL</v>
          </cell>
          <cell r="E615" t="str">
            <v>M</v>
          </cell>
          <cell r="F615" t="str">
            <v>Varsity</v>
          </cell>
          <cell r="G615" t="str">
            <v>VARSITY BOYS</v>
          </cell>
        </row>
        <row r="616">
          <cell r="A616">
            <v>673</v>
          </cell>
          <cell r="B616" t="str">
            <v>Mason Stolar</v>
          </cell>
          <cell r="C616">
            <v>7</v>
          </cell>
          <cell r="D616" t="str">
            <v>SYL</v>
          </cell>
          <cell r="E616" t="str">
            <v>M</v>
          </cell>
          <cell r="F616" t="str">
            <v>Varsity</v>
          </cell>
          <cell r="G616" t="str">
            <v>VARSITY BOYS</v>
          </cell>
        </row>
        <row r="617">
          <cell r="A617">
            <v>674</v>
          </cell>
          <cell r="B617" t="str">
            <v>John Ridilla</v>
          </cell>
          <cell r="C617">
            <v>8</v>
          </cell>
          <cell r="D617" t="str">
            <v>SYL</v>
          </cell>
          <cell r="E617" t="str">
            <v>M</v>
          </cell>
          <cell r="F617" t="str">
            <v>Varsity</v>
          </cell>
          <cell r="G617" t="str">
            <v>VARSITY BOYS</v>
          </cell>
        </row>
        <row r="618">
          <cell r="A618">
            <v>675</v>
          </cell>
          <cell r="B618" t="str">
            <v>Justin Hill</v>
          </cell>
          <cell r="C618">
            <v>8</v>
          </cell>
          <cell r="D618" t="str">
            <v>SYL</v>
          </cell>
          <cell r="E618" t="str">
            <v>M</v>
          </cell>
          <cell r="F618" t="str">
            <v>Varsity</v>
          </cell>
          <cell r="G618" t="str">
            <v>VARSITY BOYS</v>
          </cell>
        </row>
        <row r="619">
          <cell r="A619">
            <v>676</v>
          </cell>
          <cell r="B619" t="str">
            <v>Thomas Gerulis</v>
          </cell>
          <cell r="C619">
            <v>8</v>
          </cell>
          <cell r="D619" t="str">
            <v>SYL</v>
          </cell>
          <cell r="E619" t="str">
            <v>M</v>
          </cell>
          <cell r="F619" t="str">
            <v>Varsity</v>
          </cell>
          <cell r="G619" t="str">
            <v>VARSITY BOYS</v>
          </cell>
        </row>
        <row r="620">
          <cell r="A620">
            <v>677</v>
          </cell>
          <cell r="B620" t="str">
            <v>Kelsey Malloy</v>
          </cell>
          <cell r="C620">
            <v>8</v>
          </cell>
          <cell r="D620" t="str">
            <v>SYL</v>
          </cell>
          <cell r="E620" t="str">
            <v>F</v>
          </cell>
          <cell r="F620" t="str">
            <v>Dev</v>
          </cell>
          <cell r="G620" t="str">
            <v>DEV GIRLS</v>
          </cell>
        </row>
        <row r="621">
          <cell r="A621">
            <v>678</v>
          </cell>
          <cell r="B621" t="str">
            <v>Aiden Malloy</v>
          </cell>
          <cell r="C621">
            <v>8</v>
          </cell>
          <cell r="D621" t="str">
            <v>SYL</v>
          </cell>
          <cell r="E621" t="str">
            <v>M</v>
          </cell>
          <cell r="F621" t="str">
            <v>Varsity</v>
          </cell>
          <cell r="G621" t="str">
            <v>VARSITY BOYS</v>
          </cell>
        </row>
        <row r="622">
          <cell r="A622">
            <v>679</v>
          </cell>
          <cell r="B622" t="str">
            <v>Max Goob</v>
          </cell>
          <cell r="C622">
            <v>3</v>
          </cell>
          <cell r="D622" t="str">
            <v>SYL</v>
          </cell>
          <cell r="E622" t="str">
            <v>M</v>
          </cell>
          <cell r="F622" t="str">
            <v>Dev</v>
          </cell>
          <cell r="G622" t="str">
            <v>DEV BOYS</v>
          </cell>
        </row>
        <row r="623">
          <cell r="A623">
            <v>685</v>
          </cell>
          <cell r="B623" t="str">
            <v>Brea Kelley</v>
          </cell>
          <cell r="C623">
            <v>3</v>
          </cell>
          <cell r="D623" t="str">
            <v>BCS</v>
          </cell>
          <cell r="E623" t="str">
            <v>F</v>
          </cell>
          <cell r="F623" t="str">
            <v>Dev</v>
          </cell>
          <cell r="G623" t="str">
            <v>DEV GIRLS</v>
          </cell>
        </row>
        <row r="624">
          <cell r="A624">
            <v>686</v>
          </cell>
          <cell r="B624" t="str">
            <v>Katy Short</v>
          </cell>
          <cell r="C624">
            <v>3</v>
          </cell>
          <cell r="D624" t="str">
            <v>BCS</v>
          </cell>
          <cell r="E624" t="str">
            <v>F</v>
          </cell>
          <cell r="F624" t="str">
            <v>Dev</v>
          </cell>
          <cell r="G624" t="str">
            <v>DEV GIRLS</v>
          </cell>
        </row>
        <row r="625">
          <cell r="A625">
            <v>687</v>
          </cell>
          <cell r="B625" t="str">
            <v>Addison Johns</v>
          </cell>
          <cell r="C625">
            <v>4</v>
          </cell>
          <cell r="D625" t="str">
            <v>BCS</v>
          </cell>
          <cell r="E625" t="str">
            <v>F</v>
          </cell>
          <cell r="F625" t="str">
            <v>Dev</v>
          </cell>
          <cell r="G625" t="str">
            <v>DEV GIRLS</v>
          </cell>
        </row>
        <row r="626">
          <cell r="A626">
            <v>688</v>
          </cell>
          <cell r="B626" t="str">
            <v>Lissy Cornell</v>
          </cell>
          <cell r="C626">
            <v>4</v>
          </cell>
          <cell r="D626" t="str">
            <v>BCS</v>
          </cell>
          <cell r="E626" t="str">
            <v>F</v>
          </cell>
          <cell r="F626" t="str">
            <v>Dev</v>
          </cell>
          <cell r="G626" t="str">
            <v>DEV GIRLS</v>
          </cell>
        </row>
        <row r="627">
          <cell r="A627">
            <v>689</v>
          </cell>
          <cell r="B627" t="str">
            <v>Lyla Rodgers</v>
          </cell>
          <cell r="C627">
            <v>4</v>
          </cell>
          <cell r="D627" t="str">
            <v>BCS</v>
          </cell>
          <cell r="E627" t="str">
            <v>F</v>
          </cell>
          <cell r="F627" t="str">
            <v>Dev</v>
          </cell>
          <cell r="G627" t="str">
            <v>DEV GIRLS</v>
          </cell>
        </row>
        <row r="628">
          <cell r="A628">
            <v>690</v>
          </cell>
          <cell r="B628" t="str">
            <v>Dom Shaffer</v>
          </cell>
          <cell r="C628">
            <v>3</v>
          </cell>
          <cell r="D628" t="str">
            <v>BCS</v>
          </cell>
          <cell r="E628" t="str">
            <v>M</v>
          </cell>
          <cell r="F628" t="str">
            <v>Dev</v>
          </cell>
          <cell r="G628" t="str">
            <v>DEV BOYS</v>
          </cell>
        </row>
        <row r="629">
          <cell r="A629">
            <v>691</v>
          </cell>
          <cell r="B629" t="str">
            <v>Gianni Karnes</v>
          </cell>
          <cell r="C629">
            <v>3</v>
          </cell>
          <cell r="D629" t="str">
            <v>BCS</v>
          </cell>
          <cell r="E629" t="str">
            <v>M</v>
          </cell>
          <cell r="F629" t="str">
            <v>Dev</v>
          </cell>
          <cell r="G629" t="str">
            <v>DEV BOYS</v>
          </cell>
        </row>
        <row r="630">
          <cell r="A630">
            <v>692</v>
          </cell>
          <cell r="B630" t="str">
            <v>Mateo Saspe</v>
          </cell>
          <cell r="C630">
            <v>3</v>
          </cell>
          <cell r="D630" t="str">
            <v>BCS</v>
          </cell>
          <cell r="E630" t="str">
            <v>M</v>
          </cell>
          <cell r="F630" t="str">
            <v>Dev</v>
          </cell>
          <cell r="G630" t="str">
            <v>DEV BOYS</v>
          </cell>
        </row>
        <row r="631">
          <cell r="A631">
            <v>693</v>
          </cell>
          <cell r="B631" t="str">
            <v>Elizabeth Swift</v>
          </cell>
          <cell r="C631">
            <v>6</v>
          </cell>
          <cell r="D631" t="str">
            <v>BCS</v>
          </cell>
          <cell r="E631" t="str">
            <v>F</v>
          </cell>
          <cell r="F631" t="str">
            <v>JV</v>
          </cell>
          <cell r="G631" t="str">
            <v>JV GIRLS</v>
          </cell>
        </row>
        <row r="632">
          <cell r="A632">
            <v>694</v>
          </cell>
          <cell r="B632" t="str">
            <v>Gretchen Foehringer</v>
          </cell>
          <cell r="C632">
            <v>6</v>
          </cell>
          <cell r="D632" t="str">
            <v>BCS</v>
          </cell>
          <cell r="E632" t="str">
            <v>F</v>
          </cell>
          <cell r="F632" t="str">
            <v>JV</v>
          </cell>
          <cell r="G632" t="str">
            <v>JV GIRLS</v>
          </cell>
        </row>
        <row r="633">
          <cell r="A633">
            <v>695</v>
          </cell>
          <cell r="B633" t="str">
            <v>Leah Zagurskie</v>
          </cell>
          <cell r="C633">
            <v>6</v>
          </cell>
          <cell r="D633" t="str">
            <v>BCS</v>
          </cell>
          <cell r="E633" t="str">
            <v>F</v>
          </cell>
          <cell r="F633" t="str">
            <v>JV</v>
          </cell>
          <cell r="G633" t="str">
            <v>JV GIRLS</v>
          </cell>
        </row>
        <row r="634">
          <cell r="A634">
            <v>696</v>
          </cell>
          <cell r="B634" t="str">
            <v>Montana Geibel</v>
          </cell>
          <cell r="C634">
            <v>6</v>
          </cell>
          <cell r="D634" t="str">
            <v>BCS</v>
          </cell>
          <cell r="E634" t="str">
            <v>F</v>
          </cell>
          <cell r="F634" t="str">
            <v>JV</v>
          </cell>
          <cell r="G634" t="str">
            <v>JV GIRLS</v>
          </cell>
        </row>
        <row r="635">
          <cell r="A635">
            <v>697</v>
          </cell>
          <cell r="B635" t="str">
            <v>Trianna Walls</v>
          </cell>
          <cell r="C635">
            <v>6</v>
          </cell>
          <cell r="D635" t="str">
            <v>BCS</v>
          </cell>
          <cell r="E635" t="str">
            <v>F</v>
          </cell>
          <cell r="F635" t="str">
            <v>JV</v>
          </cell>
          <cell r="G635" t="str">
            <v>JV GIRLS</v>
          </cell>
        </row>
        <row r="636">
          <cell r="A636">
            <v>698</v>
          </cell>
          <cell r="B636" t="str">
            <v>Conor Bradrick</v>
          </cell>
          <cell r="C636">
            <v>5</v>
          </cell>
          <cell r="D636" t="str">
            <v>BCS</v>
          </cell>
          <cell r="E636" t="str">
            <v>M</v>
          </cell>
          <cell r="F636" t="str">
            <v>JV</v>
          </cell>
          <cell r="G636" t="str">
            <v>JV BOYS</v>
          </cell>
        </row>
        <row r="637">
          <cell r="A637">
            <v>699</v>
          </cell>
          <cell r="B637" t="str">
            <v>Michael Braun</v>
          </cell>
          <cell r="C637">
            <v>5</v>
          </cell>
          <cell r="D637" t="str">
            <v>BCS</v>
          </cell>
          <cell r="E637" t="str">
            <v>M</v>
          </cell>
          <cell r="F637" t="str">
            <v>JV</v>
          </cell>
          <cell r="G637" t="str">
            <v>JV BOYS</v>
          </cell>
        </row>
        <row r="638">
          <cell r="A638">
            <v>700</v>
          </cell>
          <cell r="B638" t="str">
            <v>Nathan Maher</v>
          </cell>
          <cell r="C638">
            <v>5</v>
          </cell>
          <cell r="D638" t="str">
            <v>BCS</v>
          </cell>
          <cell r="E638" t="str">
            <v>M</v>
          </cell>
          <cell r="F638" t="str">
            <v>JV</v>
          </cell>
          <cell r="G638" t="str">
            <v>JV BOYS</v>
          </cell>
        </row>
        <row r="639">
          <cell r="A639">
            <v>701</v>
          </cell>
          <cell r="B639" t="str">
            <v>Will Boosel</v>
          </cell>
          <cell r="C639">
            <v>5</v>
          </cell>
          <cell r="D639" t="str">
            <v>BCS</v>
          </cell>
          <cell r="E639" t="str">
            <v>M</v>
          </cell>
          <cell r="F639" t="str">
            <v>JV</v>
          </cell>
          <cell r="G639" t="str">
            <v>JV BOYS</v>
          </cell>
        </row>
        <row r="640">
          <cell r="A640">
            <v>702</v>
          </cell>
          <cell r="B640" t="str">
            <v>Travis Shaffer</v>
          </cell>
          <cell r="C640">
            <v>6</v>
          </cell>
          <cell r="D640" t="str">
            <v>BCS</v>
          </cell>
          <cell r="E640" t="str">
            <v>M</v>
          </cell>
          <cell r="F640" t="str">
            <v>JV</v>
          </cell>
          <cell r="G640" t="str">
            <v>JV BOYS</v>
          </cell>
        </row>
        <row r="641">
          <cell r="A641">
            <v>703</v>
          </cell>
          <cell r="B641" t="str">
            <v>Chiara Sloboda</v>
          </cell>
          <cell r="C641">
            <v>7</v>
          </cell>
          <cell r="D641" t="str">
            <v>BCS</v>
          </cell>
          <cell r="E641" t="str">
            <v>F</v>
          </cell>
          <cell r="F641" t="str">
            <v>Varsity</v>
          </cell>
          <cell r="G641" t="str">
            <v>VARSITY GIRLS</v>
          </cell>
        </row>
        <row r="642">
          <cell r="A642">
            <v>704</v>
          </cell>
          <cell r="B642" t="str">
            <v>Grace Foehringer</v>
          </cell>
          <cell r="C642">
            <v>8</v>
          </cell>
          <cell r="D642" t="str">
            <v>BCS</v>
          </cell>
          <cell r="E642" t="str">
            <v>F</v>
          </cell>
          <cell r="F642" t="str">
            <v>Varsity</v>
          </cell>
          <cell r="G642" t="str">
            <v>VARSITY GIRLS</v>
          </cell>
        </row>
        <row r="643">
          <cell r="A643">
            <v>705</v>
          </cell>
          <cell r="B643" t="str">
            <v>Lacy Zagurskie</v>
          </cell>
          <cell r="C643">
            <v>8</v>
          </cell>
          <cell r="D643" t="str">
            <v>BCS</v>
          </cell>
          <cell r="E643" t="str">
            <v>F</v>
          </cell>
          <cell r="F643" t="str">
            <v>Varsity</v>
          </cell>
          <cell r="G643" t="str">
            <v>VARSITY GIRLS</v>
          </cell>
        </row>
        <row r="644">
          <cell r="A644">
            <v>706</v>
          </cell>
          <cell r="B644" t="str">
            <v>Marisa Shaffer</v>
          </cell>
          <cell r="C644">
            <v>8</v>
          </cell>
          <cell r="D644" t="str">
            <v>BCS</v>
          </cell>
          <cell r="E644" t="str">
            <v>F</v>
          </cell>
          <cell r="F644" t="str">
            <v>Varsity</v>
          </cell>
          <cell r="G644" t="str">
            <v>VARSITY GIRLS</v>
          </cell>
        </row>
        <row r="645">
          <cell r="A645">
            <v>707</v>
          </cell>
          <cell r="B645" t="str">
            <v>Shaylee Walls</v>
          </cell>
          <cell r="C645">
            <v>8</v>
          </cell>
          <cell r="D645" t="str">
            <v>BCS</v>
          </cell>
          <cell r="E645" t="str">
            <v>F</v>
          </cell>
          <cell r="F645" t="str">
            <v>Varsity</v>
          </cell>
          <cell r="G645" t="str">
            <v>VARSITY GIRLS</v>
          </cell>
        </row>
        <row r="646">
          <cell r="A646">
            <v>708</v>
          </cell>
          <cell r="B646" t="str">
            <v>CJ Singleton</v>
          </cell>
          <cell r="C646">
            <v>8</v>
          </cell>
          <cell r="D646" t="str">
            <v>BCS</v>
          </cell>
          <cell r="E646" t="str">
            <v>M</v>
          </cell>
          <cell r="F646" t="str">
            <v>Varsity</v>
          </cell>
          <cell r="G646" t="str">
            <v>VARSITY BOYS</v>
          </cell>
        </row>
        <row r="647">
          <cell r="A647">
            <v>709</v>
          </cell>
          <cell r="B647" t="str">
            <v>Nick Rine</v>
          </cell>
          <cell r="C647">
            <v>8</v>
          </cell>
          <cell r="D647" t="str">
            <v>BCS</v>
          </cell>
          <cell r="E647" t="str">
            <v>M</v>
          </cell>
          <cell r="F647" t="str">
            <v>Varsity</v>
          </cell>
          <cell r="G647" t="str">
            <v>VARSITY BOYS</v>
          </cell>
        </row>
        <row r="648">
          <cell r="A648">
            <v>710</v>
          </cell>
          <cell r="B648" t="str">
            <v>Santino Slaboda</v>
          </cell>
          <cell r="C648">
            <v>4</v>
          </cell>
          <cell r="D648" t="str">
            <v>BCS</v>
          </cell>
          <cell r="E648" t="str">
            <v>M</v>
          </cell>
          <cell r="F648" t="str">
            <v>Dev</v>
          </cell>
          <cell r="G648" t="str">
            <v>DEV BOYS</v>
          </cell>
        </row>
        <row r="649">
          <cell r="A649">
            <v>711</v>
          </cell>
          <cell r="B649" t="str">
            <v>Anna Claire Dudley</v>
          </cell>
          <cell r="C649">
            <v>4</v>
          </cell>
          <cell r="D649" t="str">
            <v>BCS</v>
          </cell>
          <cell r="E649" t="str">
            <v>F</v>
          </cell>
          <cell r="F649" t="str">
            <v>Dev</v>
          </cell>
          <cell r="G649" t="str">
            <v>DEV GIRLS</v>
          </cell>
        </row>
        <row r="650">
          <cell r="A650">
            <v>720</v>
          </cell>
          <cell r="B650" t="str">
            <v>Anna Hoerster</v>
          </cell>
          <cell r="C650">
            <v>3</v>
          </cell>
          <cell r="D650" t="str">
            <v>HCA</v>
          </cell>
          <cell r="E650" t="str">
            <v>F</v>
          </cell>
          <cell r="F650" t="str">
            <v>Dev</v>
          </cell>
          <cell r="G650" t="str">
            <v>DEV GIRLS</v>
          </cell>
        </row>
        <row r="651">
          <cell r="A651">
            <v>721</v>
          </cell>
          <cell r="B651" t="str">
            <v>Katherine Tarquinio</v>
          </cell>
          <cell r="C651">
            <v>3</v>
          </cell>
          <cell r="D651" t="str">
            <v>HCA</v>
          </cell>
          <cell r="E651" t="str">
            <v>F</v>
          </cell>
          <cell r="F651" t="str">
            <v>Dev</v>
          </cell>
          <cell r="G651" t="str">
            <v>DEV GIRLS</v>
          </cell>
        </row>
        <row r="652">
          <cell r="A652">
            <v>722</v>
          </cell>
          <cell r="B652" t="str">
            <v>Anna Bopp</v>
          </cell>
          <cell r="C652">
            <v>4</v>
          </cell>
          <cell r="D652" t="str">
            <v>HCA</v>
          </cell>
          <cell r="E652" t="str">
            <v>F</v>
          </cell>
          <cell r="F652" t="str">
            <v>Dev</v>
          </cell>
          <cell r="G652" t="str">
            <v>DEV GIRLS</v>
          </cell>
        </row>
        <row r="653">
          <cell r="A653">
            <v>723</v>
          </cell>
          <cell r="B653" t="str">
            <v>Isaiah Thomas</v>
          </cell>
          <cell r="C653">
            <v>1</v>
          </cell>
          <cell r="D653" t="str">
            <v>HCA</v>
          </cell>
          <cell r="E653" t="str">
            <v>M</v>
          </cell>
          <cell r="F653" t="str">
            <v>Dev</v>
          </cell>
          <cell r="G653" t="str">
            <v>DEV BOYS</v>
          </cell>
        </row>
        <row r="654">
          <cell r="A654">
            <v>724</v>
          </cell>
          <cell r="B654" t="str">
            <v>Casper Roberts</v>
          </cell>
          <cell r="C654">
            <v>4</v>
          </cell>
          <cell r="D654" t="str">
            <v>HCA</v>
          </cell>
          <cell r="E654" t="str">
            <v>M</v>
          </cell>
          <cell r="F654" t="str">
            <v>Dev</v>
          </cell>
          <cell r="G654" t="str">
            <v>DEV BOYS</v>
          </cell>
        </row>
        <row r="655">
          <cell r="A655">
            <v>725</v>
          </cell>
          <cell r="B655" t="str">
            <v>Alessia Mattucci</v>
          </cell>
          <cell r="C655">
            <v>5</v>
          </cell>
          <cell r="D655" t="str">
            <v>HCA</v>
          </cell>
          <cell r="E655" t="str">
            <v>F</v>
          </cell>
          <cell r="F655" t="str">
            <v>JV</v>
          </cell>
          <cell r="G655" t="str">
            <v>JV GIRLS</v>
          </cell>
        </row>
        <row r="656">
          <cell r="A656">
            <v>726</v>
          </cell>
          <cell r="B656" t="str">
            <v>Declan Bartholomew</v>
          </cell>
          <cell r="C656">
            <v>5</v>
          </cell>
          <cell r="D656" t="str">
            <v>HCA</v>
          </cell>
          <cell r="E656" t="str">
            <v>M</v>
          </cell>
          <cell r="F656" t="str">
            <v>JV</v>
          </cell>
          <cell r="G656" t="str">
            <v>JV BOYS</v>
          </cell>
        </row>
        <row r="657">
          <cell r="A657">
            <v>727</v>
          </cell>
          <cell r="B657" t="str">
            <v>Ellis Bopp</v>
          </cell>
          <cell r="C657">
            <v>5</v>
          </cell>
          <cell r="D657" t="str">
            <v>HCA</v>
          </cell>
          <cell r="E657" t="str">
            <v>M</v>
          </cell>
          <cell r="F657" t="str">
            <v>JV</v>
          </cell>
          <cell r="G657" t="str">
            <v>JV BOYS</v>
          </cell>
        </row>
        <row r="658">
          <cell r="A658">
            <v>728</v>
          </cell>
          <cell r="B658" t="str">
            <v>Grayson Lang</v>
          </cell>
          <cell r="C658">
            <v>5</v>
          </cell>
          <cell r="D658" t="str">
            <v>HCA</v>
          </cell>
          <cell r="E658" t="str">
            <v>M</v>
          </cell>
          <cell r="F658" t="str">
            <v>JV</v>
          </cell>
          <cell r="G658" t="str">
            <v>JV BOYS</v>
          </cell>
        </row>
        <row r="659">
          <cell r="A659">
            <v>729</v>
          </cell>
          <cell r="B659" t="str">
            <v>Jack Ryan</v>
          </cell>
          <cell r="C659">
            <v>5</v>
          </cell>
          <cell r="D659" t="str">
            <v>HCA</v>
          </cell>
          <cell r="E659" t="str">
            <v>M</v>
          </cell>
          <cell r="F659" t="str">
            <v>JV</v>
          </cell>
          <cell r="G659" t="str">
            <v>JV BOYS</v>
          </cell>
        </row>
        <row r="660">
          <cell r="A660">
            <v>730</v>
          </cell>
          <cell r="B660" t="str">
            <v>Tyler Collins</v>
          </cell>
          <cell r="C660">
            <v>6</v>
          </cell>
          <cell r="D660" t="str">
            <v>HCA</v>
          </cell>
          <cell r="E660" t="str">
            <v>M</v>
          </cell>
          <cell r="F660" t="str">
            <v>JV</v>
          </cell>
          <cell r="G660" t="str">
            <v>JV BOYS</v>
          </cell>
        </row>
        <row r="661">
          <cell r="A661">
            <v>731</v>
          </cell>
          <cell r="B661" t="str">
            <v>David Thomas</v>
          </cell>
          <cell r="C661">
            <v>6</v>
          </cell>
          <cell r="D661" t="str">
            <v>HCA</v>
          </cell>
          <cell r="E661" t="str">
            <v>M</v>
          </cell>
          <cell r="F661" t="str">
            <v>JV</v>
          </cell>
          <cell r="G661" t="str">
            <v>JV BOYS</v>
          </cell>
        </row>
        <row r="662">
          <cell r="A662">
            <v>732</v>
          </cell>
          <cell r="B662" t="str">
            <v>Domenic Catanzaro</v>
          </cell>
          <cell r="C662">
            <v>6</v>
          </cell>
          <cell r="D662" t="str">
            <v>HCA</v>
          </cell>
          <cell r="E662" t="str">
            <v>M</v>
          </cell>
          <cell r="F662" t="str">
            <v>JV</v>
          </cell>
          <cell r="G662" t="str">
            <v>JV BOYS</v>
          </cell>
        </row>
        <row r="663">
          <cell r="A663">
            <v>733</v>
          </cell>
          <cell r="B663" t="str">
            <v>Grayson Mizuk</v>
          </cell>
          <cell r="C663">
            <v>6</v>
          </cell>
          <cell r="D663" t="str">
            <v>HCA</v>
          </cell>
          <cell r="E663" t="str">
            <v>M</v>
          </cell>
          <cell r="F663" t="str">
            <v>JV</v>
          </cell>
          <cell r="G663" t="str">
            <v>JV BOYS</v>
          </cell>
        </row>
        <row r="664">
          <cell r="A664">
            <v>734</v>
          </cell>
          <cell r="B664" t="str">
            <v>Marie Harless</v>
          </cell>
          <cell r="C664">
            <v>7</v>
          </cell>
          <cell r="D664" t="str">
            <v>HCA</v>
          </cell>
          <cell r="E664" t="str">
            <v>F</v>
          </cell>
          <cell r="F664" t="str">
            <v>Varsity</v>
          </cell>
          <cell r="G664" t="str">
            <v>VARSITY GIRLS</v>
          </cell>
        </row>
        <row r="665">
          <cell r="A665">
            <v>735</v>
          </cell>
          <cell r="B665" t="str">
            <v>Benjamin Tarquinio</v>
          </cell>
          <cell r="C665">
            <v>7</v>
          </cell>
          <cell r="D665" t="str">
            <v>HCA</v>
          </cell>
          <cell r="E665" t="str">
            <v>M</v>
          </cell>
          <cell r="F665" t="str">
            <v>Varsity</v>
          </cell>
          <cell r="G665" t="str">
            <v>VARSITY BOYS</v>
          </cell>
        </row>
        <row r="666">
          <cell r="A666">
            <v>736</v>
          </cell>
          <cell r="B666" t="str">
            <v>Michael Lukasik</v>
          </cell>
          <cell r="C666">
            <v>8</v>
          </cell>
          <cell r="D666" t="str">
            <v>HCA</v>
          </cell>
          <cell r="E666" t="str">
            <v>M</v>
          </cell>
          <cell r="F666" t="str">
            <v>Varsity</v>
          </cell>
          <cell r="G666" t="str">
            <v>VARSITY BOYS</v>
          </cell>
        </row>
        <row r="667">
          <cell r="A667">
            <v>737</v>
          </cell>
          <cell r="B667" t="str">
            <v>Nicholas Tarquinio</v>
          </cell>
          <cell r="C667">
            <v>8</v>
          </cell>
          <cell r="D667" t="str">
            <v>HCA</v>
          </cell>
          <cell r="E667" t="str">
            <v>M</v>
          </cell>
          <cell r="F667" t="str">
            <v>Varsity</v>
          </cell>
          <cell r="G667" t="str">
            <v>VARSITY BOYS</v>
          </cell>
        </row>
        <row r="668">
          <cell r="A668">
            <v>738</v>
          </cell>
          <cell r="B668" t="str">
            <v>Jack Hoerster</v>
          </cell>
          <cell r="C668">
            <v>4</v>
          </cell>
          <cell r="D668" t="str">
            <v>HCA</v>
          </cell>
          <cell r="E668" t="str">
            <v>M</v>
          </cell>
          <cell r="F668" t="str">
            <v>Dev</v>
          </cell>
          <cell r="G668" t="str">
            <v>DEV BOYS</v>
          </cell>
        </row>
        <row r="669">
          <cell r="A669">
            <v>750</v>
          </cell>
          <cell r="B669" t="str">
            <v>Elaine Moore</v>
          </cell>
          <cell r="C669">
            <v>5</v>
          </cell>
          <cell r="D669" t="str">
            <v>OLBS</v>
          </cell>
          <cell r="E669" t="str">
            <v>F</v>
          </cell>
          <cell r="F669" t="str">
            <v>JV</v>
          </cell>
          <cell r="G669" t="str">
            <v>JV GIRLS</v>
          </cell>
        </row>
        <row r="670">
          <cell r="A670">
            <v>751</v>
          </cell>
          <cell r="B670" t="str">
            <v>Jana Bloch</v>
          </cell>
          <cell r="C670">
            <v>5</v>
          </cell>
          <cell r="D670" t="str">
            <v>OLBS</v>
          </cell>
          <cell r="E670" t="str">
            <v>F</v>
          </cell>
          <cell r="F670" t="str">
            <v>JV</v>
          </cell>
          <cell r="G670" t="str">
            <v>JV GIRLS</v>
          </cell>
        </row>
        <row r="671">
          <cell r="A671">
            <v>752</v>
          </cell>
          <cell r="B671" t="str">
            <v>Makenna Lilly</v>
          </cell>
          <cell r="C671">
            <v>5</v>
          </cell>
          <cell r="D671" t="str">
            <v>OLBS</v>
          </cell>
          <cell r="E671" t="str">
            <v>F</v>
          </cell>
          <cell r="F671" t="str">
            <v>JV</v>
          </cell>
          <cell r="G671" t="str">
            <v>JV GIRLS</v>
          </cell>
        </row>
        <row r="672">
          <cell r="A672">
            <v>753</v>
          </cell>
          <cell r="B672" t="str">
            <v>Amelia Wygonik</v>
          </cell>
          <cell r="C672">
            <v>6</v>
          </cell>
          <cell r="D672" t="str">
            <v>OLBS</v>
          </cell>
          <cell r="E672" t="str">
            <v>F</v>
          </cell>
          <cell r="F672" t="str">
            <v>JV</v>
          </cell>
          <cell r="G672" t="str">
            <v>JV GIRLS</v>
          </cell>
        </row>
        <row r="673">
          <cell r="A673">
            <v>754</v>
          </cell>
          <cell r="B673" t="str">
            <v>Arwen Ross</v>
          </cell>
          <cell r="C673">
            <v>6</v>
          </cell>
          <cell r="D673" t="str">
            <v>OLBS</v>
          </cell>
          <cell r="E673" t="str">
            <v>F</v>
          </cell>
          <cell r="F673" t="str">
            <v>JV</v>
          </cell>
          <cell r="G673" t="str">
            <v>JV GIRLS</v>
          </cell>
        </row>
        <row r="674">
          <cell r="A674">
            <v>755</v>
          </cell>
          <cell r="B674" t="str">
            <v>Macy Shultz</v>
          </cell>
          <cell r="C674">
            <v>6</v>
          </cell>
          <cell r="D674" t="str">
            <v>OLBS</v>
          </cell>
          <cell r="E674" t="str">
            <v>F</v>
          </cell>
          <cell r="F674" t="str">
            <v>JV</v>
          </cell>
          <cell r="G674" t="str">
            <v>JV GIRLS</v>
          </cell>
        </row>
        <row r="675">
          <cell r="A675">
            <v>756</v>
          </cell>
          <cell r="B675" t="str">
            <v>Makenna Dezort</v>
          </cell>
          <cell r="C675">
            <v>6</v>
          </cell>
          <cell r="D675" t="str">
            <v>OLBS</v>
          </cell>
          <cell r="E675" t="str">
            <v>F</v>
          </cell>
          <cell r="F675" t="str">
            <v>JV</v>
          </cell>
          <cell r="G675" t="str">
            <v>JV GIRLS</v>
          </cell>
        </row>
        <row r="676">
          <cell r="A676">
            <v>757</v>
          </cell>
          <cell r="B676" t="str">
            <v>Gabe Maltese</v>
          </cell>
          <cell r="C676">
            <v>5</v>
          </cell>
          <cell r="D676" t="str">
            <v>OLBS</v>
          </cell>
          <cell r="E676" t="str">
            <v>M</v>
          </cell>
          <cell r="F676" t="str">
            <v>JV</v>
          </cell>
          <cell r="G676" t="str">
            <v>JV BOYS</v>
          </cell>
        </row>
        <row r="677">
          <cell r="A677">
            <v>758</v>
          </cell>
          <cell r="B677" t="str">
            <v>Vinny Putignano</v>
          </cell>
          <cell r="C677">
            <v>5</v>
          </cell>
          <cell r="D677" t="str">
            <v>OLBS</v>
          </cell>
          <cell r="E677" t="str">
            <v>M</v>
          </cell>
          <cell r="F677" t="str">
            <v>JV</v>
          </cell>
          <cell r="G677" t="str">
            <v>JV BOYS</v>
          </cell>
        </row>
        <row r="678">
          <cell r="A678">
            <v>759</v>
          </cell>
          <cell r="B678" t="str">
            <v>Justine Spinelli</v>
          </cell>
          <cell r="C678">
            <v>7</v>
          </cell>
          <cell r="D678" t="str">
            <v>OLBS</v>
          </cell>
          <cell r="E678" t="str">
            <v>F</v>
          </cell>
          <cell r="F678" t="str">
            <v>Varsity</v>
          </cell>
          <cell r="G678" t="str">
            <v>VARSITY GIRLS</v>
          </cell>
        </row>
        <row r="679">
          <cell r="A679">
            <v>760</v>
          </cell>
          <cell r="B679" t="str">
            <v>Lions Riesterer</v>
          </cell>
          <cell r="C679">
            <v>8</v>
          </cell>
          <cell r="D679" t="str">
            <v>OLBS</v>
          </cell>
          <cell r="E679" t="str">
            <v>F</v>
          </cell>
          <cell r="F679" t="str">
            <v>Varsity</v>
          </cell>
          <cell r="G679" t="str">
            <v>VARSITY GIRLS</v>
          </cell>
        </row>
        <row r="680">
          <cell r="A680">
            <v>761</v>
          </cell>
          <cell r="B680" t="str">
            <v>Brody Lilly</v>
          </cell>
          <cell r="C680">
            <v>7</v>
          </cell>
          <cell r="D680" t="str">
            <v>OLBS</v>
          </cell>
          <cell r="E680" t="str">
            <v>M</v>
          </cell>
          <cell r="F680" t="str">
            <v>Varsity</v>
          </cell>
          <cell r="G680" t="str">
            <v>VARSITY BOYS</v>
          </cell>
        </row>
        <row r="681">
          <cell r="A681">
            <v>762</v>
          </cell>
          <cell r="B681" t="str">
            <v>Damian Moore</v>
          </cell>
          <cell r="C681">
            <v>7</v>
          </cell>
          <cell r="D681" t="str">
            <v>OLBS</v>
          </cell>
          <cell r="E681" t="str">
            <v>M</v>
          </cell>
          <cell r="F681" t="str">
            <v>Varsity</v>
          </cell>
          <cell r="G681" t="str">
            <v>VARSITY BOYS</v>
          </cell>
        </row>
        <row r="682">
          <cell r="A682">
            <v>763</v>
          </cell>
          <cell r="B682" t="str">
            <v>Ethan Zale</v>
          </cell>
          <cell r="C682">
            <v>7</v>
          </cell>
          <cell r="D682" t="str">
            <v>OLBS</v>
          </cell>
          <cell r="E682" t="str">
            <v>M</v>
          </cell>
          <cell r="F682" t="str">
            <v>Varsity</v>
          </cell>
          <cell r="G682" t="str">
            <v>VARSITY BOYS</v>
          </cell>
        </row>
        <row r="683">
          <cell r="A683">
            <v>764</v>
          </cell>
          <cell r="B683" t="str">
            <v>Michael Imler</v>
          </cell>
          <cell r="C683">
            <v>7</v>
          </cell>
          <cell r="D683" t="str">
            <v>OLBS</v>
          </cell>
          <cell r="E683" t="str">
            <v>M</v>
          </cell>
          <cell r="F683" t="str">
            <v>Varsity</v>
          </cell>
          <cell r="G683" t="str">
            <v>VARSITY BOYS</v>
          </cell>
        </row>
        <row r="684">
          <cell r="A684">
            <v>765</v>
          </cell>
          <cell r="B684" t="str">
            <v>Ryan Zale</v>
          </cell>
          <cell r="C684">
            <v>8</v>
          </cell>
          <cell r="D684" t="str">
            <v>OLBS</v>
          </cell>
          <cell r="E684" t="str">
            <v>M</v>
          </cell>
          <cell r="F684" t="str">
            <v>Varsity</v>
          </cell>
          <cell r="G684" t="str">
            <v>VARSITY BOYS</v>
          </cell>
        </row>
        <row r="685">
          <cell r="A685">
            <v>766</v>
          </cell>
          <cell r="B685" t="str">
            <v>Sam Wygonik</v>
          </cell>
          <cell r="C685">
            <v>8</v>
          </cell>
          <cell r="D685" t="str">
            <v>OLBS</v>
          </cell>
          <cell r="E685" t="str">
            <v>M</v>
          </cell>
          <cell r="F685" t="str">
            <v>Varsity</v>
          </cell>
          <cell r="G685" t="str">
            <v>VARSITY BOYS</v>
          </cell>
        </row>
        <row r="686">
          <cell r="A686">
            <v>767</v>
          </cell>
          <cell r="B686" t="str">
            <v>Zak Balog</v>
          </cell>
          <cell r="C686">
            <v>8</v>
          </cell>
          <cell r="D686" t="str">
            <v>OLBS</v>
          </cell>
          <cell r="E686" t="str">
            <v>M</v>
          </cell>
          <cell r="F686" t="str">
            <v>Varsity</v>
          </cell>
          <cell r="G686" t="str">
            <v>VARSITY BOYS</v>
          </cell>
        </row>
        <row r="687">
          <cell r="A687">
            <v>768</v>
          </cell>
          <cell r="B687" t="str">
            <v>Niveah Pendland</v>
          </cell>
          <cell r="C687">
            <v>5</v>
          </cell>
          <cell r="D687" t="str">
            <v>OLBS</v>
          </cell>
          <cell r="E687" t="str">
            <v>F</v>
          </cell>
          <cell r="F687" t="str">
            <v>JV</v>
          </cell>
          <cell r="G687" t="str">
            <v>JV GIRLS</v>
          </cell>
        </row>
        <row r="688">
          <cell r="A688">
            <v>775</v>
          </cell>
          <cell r="B688" t="str">
            <v>Evelyn Hatala</v>
          </cell>
          <cell r="C688">
            <v>0</v>
          </cell>
          <cell r="D688" t="str">
            <v>SRT</v>
          </cell>
          <cell r="E688" t="str">
            <v>F</v>
          </cell>
          <cell r="F688" t="str">
            <v>Dev</v>
          </cell>
          <cell r="G688" t="str">
            <v>DEV GIRLS</v>
          </cell>
        </row>
        <row r="689">
          <cell r="A689">
            <v>776</v>
          </cell>
          <cell r="B689" t="str">
            <v>Guiliana Rhodehamel</v>
          </cell>
          <cell r="C689">
            <v>0</v>
          </cell>
          <cell r="D689" t="str">
            <v>SRT</v>
          </cell>
          <cell r="E689" t="str">
            <v>F</v>
          </cell>
          <cell r="F689" t="str">
            <v>Dev</v>
          </cell>
          <cell r="G689" t="str">
            <v>DEV GIRLS</v>
          </cell>
        </row>
        <row r="690">
          <cell r="A690">
            <v>777</v>
          </cell>
          <cell r="B690" t="str">
            <v>Mollie Fenk</v>
          </cell>
          <cell r="C690">
            <v>0</v>
          </cell>
          <cell r="D690" t="str">
            <v>SRT</v>
          </cell>
          <cell r="E690" t="str">
            <v>F</v>
          </cell>
          <cell r="F690" t="str">
            <v>Dev</v>
          </cell>
          <cell r="G690" t="str">
            <v>DEV GIRLS</v>
          </cell>
        </row>
        <row r="691">
          <cell r="A691">
            <v>778</v>
          </cell>
          <cell r="B691" t="str">
            <v>Sophia Hatala</v>
          </cell>
          <cell r="C691">
            <v>0</v>
          </cell>
          <cell r="D691" t="str">
            <v>SRT</v>
          </cell>
          <cell r="E691" t="str">
            <v>F</v>
          </cell>
          <cell r="F691" t="str">
            <v>Dev</v>
          </cell>
          <cell r="G691" t="str">
            <v>DEV GIRLS</v>
          </cell>
        </row>
        <row r="692">
          <cell r="A692">
            <v>779</v>
          </cell>
          <cell r="B692" t="str">
            <v>Annabelle Guzxo</v>
          </cell>
          <cell r="C692">
            <v>1</v>
          </cell>
          <cell r="D692" t="str">
            <v>SRT</v>
          </cell>
          <cell r="E692" t="str">
            <v>F</v>
          </cell>
          <cell r="F692" t="str">
            <v>Dev</v>
          </cell>
          <cell r="G692" t="str">
            <v>DEV GIRLS</v>
          </cell>
        </row>
        <row r="693">
          <cell r="A693">
            <v>780</v>
          </cell>
          <cell r="B693" t="str">
            <v>Kennedy Williams</v>
          </cell>
          <cell r="C693">
            <v>1</v>
          </cell>
          <cell r="D693" t="str">
            <v>SRT</v>
          </cell>
          <cell r="E693" t="str">
            <v>F</v>
          </cell>
          <cell r="F693" t="str">
            <v>Dev</v>
          </cell>
          <cell r="G693" t="str">
            <v>DEV GIRLS</v>
          </cell>
        </row>
        <row r="694">
          <cell r="A694">
            <v>781</v>
          </cell>
          <cell r="B694" t="str">
            <v>Nina Rhodehamel</v>
          </cell>
          <cell r="C694">
            <v>1</v>
          </cell>
          <cell r="D694" t="str">
            <v>SRT</v>
          </cell>
          <cell r="E694" t="str">
            <v>F</v>
          </cell>
          <cell r="F694" t="str">
            <v>Dev</v>
          </cell>
          <cell r="G694" t="str">
            <v>DEV GIRLS</v>
          </cell>
        </row>
        <row r="695">
          <cell r="A695">
            <v>782</v>
          </cell>
          <cell r="B695" t="str">
            <v>Arly Guzzo</v>
          </cell>
          <cell r="C695">
            <v>3</v>
          </cell>
          <cell r="D695" t="str">
            <v>SRT</v>
          </cell>
          <cell r="E695" t="str">
            <v>F</v>
          </cell>
          <cell r="F695" t="str">
            <v>Dev</v>
          </cell>
          <cell r="G695" t="str">
            <v>DEV GIRLS</v>
          </cell>
        </row>
        <row r="696">
          <cell r="A696">
            <v>783</v>
          </cell>
          <cell r="B696" t="str">
            <v>Kaelyn Kelley</v>
          </cell>
          <cell r="C696">
            <v>3</v>
          </cell>
          <cell r="D696" t="str">
            <v>SRT</v>
          </cell>
          <cell r="E696" t="str">
            <v>F</v>
          </cell>
          <cell r="F696" t="str">
            <v>Dev</v>
          </cell>
          <cell r="G696" t="str">
            <v>DEV GIRLS</v>
          </cell>
        </row>
        <row r="697">
          <cell r="A697">
            <v>784</v>
          </cell>
          <cell r="B697" t="str">
            <v>Paige Yura</v>
          </cell>
          <cell r="C697">
            <v>3</v>
          </cell>
          <cell r="D697" t="str">
            <v>SRT</v>
          </cell>
          <cell r="E697" t="str">
            <v>F</v>
          </cell>
          <cell r="F697" t="str">
            <v>Dev</v>
          </cell>
          <cell r="G697" t="str">
            <v>DEV GIRLS</v>
          </cell>
        </row>
        <row r="698">
          <cell r="A698">
            <v>785</v>
          </cell>
          <cell r="B698" t="str">
            <v>Reaghan Korey</v>
          </cell>
          <cell r="C698">
            <v>3</v>
          </cell>
          <cell r="D698" t="str">
            <v>SRT</v>
          </cell>
          <cell r="E698" t="str">
            <v>F</v>
          </cell>
          <cell r="F698" t="str">
            <v>Dev</v>
          </cell>
          <cell r="G698" t="str">
            <v>DEV GIRLS</v>
          </cell>
        </row>
        <row r="699">
          <cell r="A699">
            <v>786</v>
          </cell>
          <cell r="B699" t="str">
            <v>Taylor Smolinski</v>
          </cell>
          <cell r="C699">
            <v>3</v>
          </cell>
          <cell r="D699" t="str">
            <v>SRT</v>
          </cell>
          <cell r="E699" t="str">
            <v>F</v>
          </cell>
          <cell r="F699" t="str">
            <v>Dev</v>
          </cell>
          <cell r="G699" t="str">
            <v>DEV GIRLS</v>
          </cell>
        </row>
        <row r="700">
          <cell r="A700">
            <v>787</v>
          </cell>
          <cell r="B700" t="str">
            <v>Bailey White</v>
          </cell>
          <cell r="C700">
            <v>4</v>
          </cell>
          <cell r="D700" t="str">
            <v>SRT</v>
          </cell>
          <cell r="E700" t="str">
            <v>F</v>
          </cell>
          <cell r="F700" t="str">
            <v>Dev</v>
          </cell>
          <cell r="G700" t="str">
            <v>DEV GIRLS</v>
          </cell>
        </row>
        <row r="701">
          <cell r="A701">
            <v>788</v>
          </cell>
          <cell r="B701" t="str">
            <v>Clara Lopresti</v>
          </cell>
          <cell r="C701">
            <v>4</v>
          </cell>
          <cell r="D701" t="str">
            <v>SRT</v>
          </cell>
          <cell r="E701" t="str">
            <v>F</v>
          </cell>
          <cell r="F701" t="str">
            <v>Dev</v>
          </cell>
          <cell r="G701" t="str">
            <v>DEV GIRLS</v>
          </cell>
        </row>
        <row r="702">
          <cell r="A702">
            <v>789</v>
          </cell>
          <cell r="B702" t="str">
            <v>Lucy Basso</v>
          </cell>
          <cell r="C702">
            <v>4</v>
          </cell>
          <cell r="D702" t="str">
            <v>SRT</v>
          </cell>
          <cell r="E702" t="str">
            <v>F</v>
          </cell>
          <cell r="F702" t="str">
            <v>Dev</v>
          </cell>
          <cell r="G702" t="str">
            <v>DEV GIRLS</v>
          </cell>
        </row>
        <row r="703">
          <cell r="A703">
            <v>790</v>
          </cell>
          <cell r="B703" t="str">
            <v>Marteece Williams</v>
          </cell>
          <cell r="C703">
            <v>4</v>
          </cell>
          <cell r="D703" t="str">
            <v>SRT</v>
          </cell>
          <cell r="E703" t="str">
            <v>F</v>
          </cell>
          <cell r="F703" t="str">
            <v>Dev</v>
          </cell>
          <cell r="G703" t="str">
            <v>DEV GIRLS</v>
          </cell>
        </row>
        <row r="704">
          <cell r="A704">
            <v>791</v>
          </cell>
          <cell r="B704" t="str">
            <v>Evan Tulenko</v>
          </cell>
          <cell r="C704">
            <v>1</v>
          </cell>
          <cell r="D704" t="str">
            <v>SRT</v>
          </cell>
          <cell r="E704" t="str">
            <v>M</v>
          </cell>
          <cell r="F704" t="str">
            <v>Dev</v>
          </cell>
          <cell r="G704" t="str">
            <v>DEV BOYS</v>
          </cell>
        </row>
        <row r="705">
          <cell r="A705">
            <v>792</v>
          </cell>
          <cell r="B705" t="str">
            <v>Sam Dumblosky</v>
          </cell>
          <cell r="C705">
            <v>1</v>
          </cell>
          <cell r="D705" t="str">
            <v>SRT</v>
          </cell>
          <cell r="E705" t="str">
            <v>M</v>
          </cell>
          <cell r="F705" t="str">
            <v>Dev</v>
          </cell>
          <cell r="G705" t="str">
            <v>DEV BOYS</v>
          </cell>
        </row>
        <row r="706">
          <cell r="A706">
            <v>793</v>
          </cell>
          <cell r="B706" t="str">
            <v>Charlton Wright</v>
          </cell>
          <cell r="C706">
            <v>2</v>
          </cell>
          <cell r="D706" t="str">
            <v>SRT</v>
          </cell>
          <cell r="E706" t="str">
            <v>M</v>
          </cell>
          <cell r="F706" t="str">
            <v>Dev</v>
          </cell>
          <cell r="G706" t="str">
            <v>DEV BOYS</v>
          </cell>
        </row>
        <row r="707">
          <cell r="A707">
            <v>794</v>
          </cell>
          <cell r="B707" t="str">
            <v>Jason Peyton</v>
          </cell>
          <cell r="C707">
            <v>2</v>
          </cell>
          <cell r="D707" t="str">
            <v>SRT</v>
          </cell>
          <cell r="E707" t="str">
            <v>M</v>
          </cell>
          <cell r="F707" t="str">
            <v>Dev</v>
          </cell>
          <cell r="G707" t="str">
            <v>DEV BOYS</v>
          </cell>
        </row>
        <row r="708">
          <cell r="A708">
            <v>795</v>
          </cell>
          <cell r="B708" t="str">
            <v>John Haller</v>
          </cell>
          <cell r="C708">
            <v>2</v>
          </cell>
          <cell r="D708" t="str">
            <v>SRT</v>
          </cell>
          <cell r="E708" t="str">
            <v>M</v>
          </cell>
          <cell r="F708" t="str">
            <v>Dev</v>
          </cell>
          <cell r="G708" t="str">
            <v>DEV BOYS</v>
          </cell>
        </row>
        <row r="709">
          <cell r="A709">
            <v>796</v>
          </cell>
          <cell r="B709" t="str">
            <v>Joseph Spak</v>
          </cell>
          <cell r="C709">
            <v>2</v>
          </cell>
          <cell r="D709" t="str">
            <v>SRT</v>
          </cell>
          <cell r="E709" t="str">
            <v>M</v>
          </cell>
          <cell r="F709" t="str">
            <v>Dev</v>
          </cell>
          <cell r="G709" t="str">
            <v>DEV BOYS</v>
          </cell>
        </row>
        <row r="710">
          <cell r="A710">
            <v>797</v>
          </cell>
          <cell r="B710" t="str">
            <v>Logan Sevin</v>
          </cell>
          <cell r="C710">
            <v>2</v>
          </cell>
          <cell r="D710" t="str">
            <v>SRT</v>
          </cell>
          <cell r="E710" t="str">
            <v>M</v>
          </cell>
          <cell r="F710" t="str">
            <v>Dev</v>
          </cell>
          <cell r="G710" t="str">
            <v>DEV BOYS</v>
          </cell>
        </row>
        <row r="711">
          <cell r="A711">
            <v>798</v>
          </cell>
          <cell r="B711" t="str">
            <v>Ryan Carr</v>
          </cell>
          <cell r="C711">
            <v>2</v>
          </cell>
          <cell r="D711" t="str">
            <v>SRT</v>
          </cell>
          <cell r="E711" t="str">
            <v>M</v>
          </cell>
          <cell r="F711" t="str">
            <v>Dev</v>
          </cell>
          <cell r="G711" t="str">
            <v>DEV BOYS</v>
          </cell>
        </row>
        <row r="712">
          <cell r="A712">
            <v>799</v>
          </cell>
          <cell r="B712" t="str">
            <v>Eli Rock</v>
          </cell>
          <cell r="C712">
            <v>3</v>
          </cell>
          <cell r="D712" t="str">
            <v>SRT</v>
          </cell>
          <cell r="E712" t="str">
            <v>M</v>
          </cell>
          <cell r="F712" t="str">
            <v>Dev</v>
          </cell>
          <cell r="G712" t="str">
            <v>DEV BOYS</v>
          </cell>
        </row>
        <row r="713">
          <cell r="A713">
            <v>800</v>
          </cell>
          <cell r="B713" t="str">
            <v>Nicholas Hatala</v>
          </cell>
          <cell r="C713">
            <v>3</v>
          </cell>
          <cell r="D713" t="str">
            <v>SRT</v>
          </cell>
          <cell r="E713" t="str">
            <v>M</v>
          </cell>
          <cell r="F713" t="str">
            <v>Dev</v>
          </cell>
          <cell r="G713" t="str">
            <v>DEV BOYS</v>
          </cell>
        </row>
        <row r="714">
          <cell r="A714">
            <v>801</v>
          </cell>
          <cell r="B714" t="str">
            <v>Ryan Niedermeyer</v>
          </cell>
          <cell r="C714">
            <v>3</v>
          </cell>
          <cell r="D714" t="str">
            <v>SRT</v>
          </cell>
          <cell r="E714" t="str">
            <v>M</v>
          </cell>
          <cell r="F714" t="str">
            <v>Dev</v>
          </cell>
          <cell r="G714" t="str">
            <v>DEV BOYS</v>
          </cell>
        </row>
        <row r="715">
          <cell r="A715">
            <v>802</v>
          </cell>
          <cell r="B715" t="str">
            <v>Sean Goetzman</v>
          </cell>
          <cell r="C715">
            <v>3</v>
          </cell>
          <cell r="D715" t="str">
            <v>SRT</v>
          </cell>
          <cell r="E715" t="str">
            <v>M</v>
          </cell>
          <cell r="F715" t="str">
            <v>Dev</v>
          </cell>
          <cell r="G715" t="str">
            <v>DEV BOYS</v>
          </cell>
        </row>
        <row r="716">
          <cell r="A716">
            <v>803</v>
          </cell>
          <cell r="B716" t="str">
            <v>Danny Haller</v>
          </cell>
          <cell r="C716">
            <v>4</v>
          </cell>
          <cell r="D716" t="str">
            <v>SRT</v>
          </cell>
          <cell r="E716" t="str">
            <v>M</v>
          </cell>
          <cell r="F716" t="str">
            <v>Dev</v>
          </cell>
          <cell r="G716" t="str">
            <v>DEV BOYS</v>
          </cell>
        </row>
        <row r="717">
          <cell r="A717">
            <v>804</v>
          </cell>
          <cell r="B717" t="str">
            <v>Patrick Carr</v>
          </cell>
          <cell r="C717">
            <v>4</v>
          </cell>
          <cell r="D717" t="str">
            <v>SRT</v>
          </cell>
          <cell r="E717" t="str">
            <v>M</v>
          </cell>
          <cell r="F717" t="str">
            <v>Dev</v>
          </cell>
          <cell r="G717" t="str">
            <v>DEV BOYS</v>
          </cell>
        </row>
        <row r="718">
          <cell r="A718">
            <v>805</v>
          </cell>
          <cell r="B718" t="str">
            <v>Reece Hankinson</v>
          </cell>
          <cell r="C718">
            <v>4</v>
          </cell>
          <cell r="D718" t="str">
            <v>SRT</v>
          </cell>
          <cell r="E718" t="str">
            <v>M</v>
          </cell>
          <cell r="F718" t="str">
            <v>Dev</v>
          </cell>
          <cell r="G718" t="str">
            <v>DEV BOYS</v>
          </cell>
        </row>
        <row r="719">
          <cell r="A719">
            <v>806</v>
          </cell>
          <cell r="B719" t="str">
            <v>Santino DiSilvio</v>
          </cell>
          <cell r="C719">
            <v>4</v>
          </cell>
          <cell r="D719" t="str">
            <v>SRT</v>
          </cell>
          <cell r="E719" t="str">
            <v>M</v>
          </cell>
          <cell r="F719" t="str">
            <v>Dev</v>
          </cell>
          <cell r="G719" t="str">
            <v>DEV BOYS</v>
          </cell>
        </row>
        <row r="720">
          <cell r="A720">
            <v>807</v>
          </cell>
          <cell r="B720" t="str">
            <v>Ellie Roush</v>
          </cell>
          <cell r="C720">
            <v>5</v>
          </cell>
          <cell r="D720" t="str">
            <v>SRT</v>
          </cell>
          <cell r="E720" t="str">
            <v>F</v>
          </cell>
          <cell r="F720" t="str">
            <v>JV</v>
          </cell>
          <cell r="G720" t="str">
            <v>JV GIRLS</v>
          </cell>
        </row>
        <row r="721">
          <cell r="A721">
            <v>808</v>
          </cell>
          <cell r="B721" t="str">
            <v>Kiayah Gray</v>
          </cell>
          <cell r="C721">
            <v>5</v>
          </cell>
          <cell r="D721" t="str">
            <v>SRT</v>
          </cell>
          <cell r="E721" t="str">
            <v>F</v>
          </cell>
          <cell r="F721" t="str">
            <v>JV</v>
          </cell>
          <cell r="G721" t="str">
            <v>JV GIRLS</v>
          </cell>
        </row>
        <row r="722">
          <cell r="A722">
            <v>809</v>
          </cell>
          <cell r="B722" t="str">
            <v>Leah Olson</v>
          </cell>
          <cell r="C722">
            <v>5</v>
          </cell>
          <cell r="D722" t="str">
            <v>SRT</v>
          </cell>
          <cell r="E722" t="str">
            <v>F</v>
          </cell>
          <cell r="F722" t="str">
            <v>JV</v>
          </cell>
          <cell r="G722" t="str">
            <v>JV GIRLS</v>
          </cell>
        </row>
        <row r="723">
          <cell r="A723">
            <v>810</v>
          </cell>
          <cell r="B723" t="str">
            <v>Olivia Hill</v>
          </cell>
          <cell r="C723">
            <v>5</v>
          </cell>
          <cell r="D723" t="str">
            <v>SRT</v>
          </cell>
          <cell r="E723" t="str">
            <v>F</v>
          </cell>
          <cell r="F723" t="str">
            <v>JV</v>
          </cell>
          <cell r="G723" t="str">
            <v>JV GIRLS</v>
          </cell>
        </row>
        <row r="724">
          <cell r="A724">
            <v>811</v>
          </cell>
          <cell r="B724" t="str">
            <v>Alaina Scabora</v>
          </cell>
          <cell r="C724">
            <v>6</v>
          </cell>
          <cell r="D724" t="str">
            <v>SRT</v>
          </cell>
          <cell r="E724" t="str">
            <v>F</v>
          </cell>
          <cell r="F724" t="str">
            <v>JV</v>
          </cell>
          <cell r="G724" t="str">
            <v>JV GIRLS</v>
          </cell>
        </row>
        <row r="725">
          <cell r="A725">
            <v>812</v>
          </cell>
          <cell r="B725" t="str">
            <v>London Richardson</v>
          </cell>
          <cell r="C725">
            <v>6</v>
          </cell>
          <cell r="D725" t="str">
            <v>SRT</v>
          </cell>
          <cell r="E725" t="str">
            <v>F</v>
          </cell>
          <cell r="F725" t="str">
            <v>JV</v>
          </cell>
          <cell r="G725" t="str">
            <v>JV GIRLS</v>
          </cell>
        </row>
        <row r="726">
          <cell r="A726">
            <v>813</v>
          </cell>
          <cell r="B726" t="str">
            <v>Dallas Richardson</v>
          </cell>
          <cell r="C726">
            <v>5</v>
          </cell>
          <cell r="D726" t="str">
            <v>SRT</v>
          </cell>
          <cell r="E726" t="str">
            <v>M</v>
          </cell>
          <cell r="F726" t="str">
            <v>JV</v>
          </cell>
          <cell r="G726" t="str">
            <v>JV BOYS</v>
          </cell>
        </row>
        <row r="727">
          <cell r="A727">
            <v>814</v>
          </cell>
          <cell r="B727" t="str">
            <v>Johnny Bonacci</v>
          </cell>
          <cell r="C727">
            <v>5</v>
          </cell>
          <cell r="D727" t="str">
            <v>SRT</v>
          </cell>
          <cell r="E727" t="str">
            <v>M</v>
          </cell>
          <cell r="F727" t="str">
            <v>JV</v>
          </cell>
          <cell r="G727" t="str">
            <v>JV BOYS</v>
          </cell>
        </row>
        <row r="728">
          <cell r="A728">
            <v>815</v>
          </cell>
          <cell r="B728" t="str">
            <v>Robert Hatala</v>
          </cell>
          <cell r="C728">
            <v>5</v>
          </cell>
          <cell r="D728" t="str">
            <v>SRT</v>
          </cell>
          <cell r="E728" t="str">
            <v>M</v>
          </cell>
          <cell r="F728" t="str">
            <v>JV</v>
          </cell>
          <cell r="G728" t="str">
            <v>JV BOYS</v>
          </cell>
        </row>
        <row r="729">
          <cell r="A729">
            <v>816</v>
          </cell>
          <cell r="B729" t="str">
            <v>Seth Dumblosky</v>
          </cell>
          <cell r="C729">
            <v>5</v>
          </cell>
          <cell r="D729" t="str">
            <v>SRT</v>
          </cell>
          <cell r="E729" t="str">
            <v>M</v>
          </cell>
          <cell r="F729" t="str">
            <v>JV</v>
          </cell>
          <cell r="G729" t="str">
            <v>JV BOYS</v>
          </cell>
        </row>
        <row r="730">
          <cell r="A730">
            <v>817</v>
          </cell>
          <cell r="B730" t="str">
            <v>Anthony Mariano</v>
          </cell>
          <cell r="C730">
            <v>6</v>
          </cell>
          <cell r="D730" t="str">
            <v>SRT</v>
          </cell>
          <cell r="E730" t="str">
            <v>M</v>
          </cell>
          <cell r="F730" t="str">
            <v>JV</v>
          </cell>
          <cell r="G730" t="str">
            <v>JV BOYS</v>
          </cell>
        </row>
        <row r="731">
          <cell r="A731">
            <v>818</v>
          </cell>
          <cell r="B731" t="str">
            <v>Christian Lewand</v>
          </cell>
          <cell r="C731">
            <v>6</v>
          </cell>
          <cell r="D731" t="str">
            <v>SRT</v>
          </cell>
          <cell r="E731" t="str">
            <v>M</v>
          </cell>
          <cell r="F731" t="str">
            <v>JV</v>
          </cell>
          <cell r="G731" t="str">
            <v>JV BOYS</v>
          </cell>
        </row>
        <row r="732">
          <cell r="A732">
            <v>819</v>
          </cell>
          <cell r="B732" t="str">
            <v>Finnegan Korey</v>
          </cell>
          <cell r="C732">
            <v>6</v>
          </cell>
          <cell r="D732" t="str">
            <v>SRT</v>
          </cell>
          <cell r="E732" t="str">
            <v>M</v>
          </cell>
          <cell r="F732" t="str">
            <v>JV</v>
          </cell>
          <cell r="G732" t="str">
            <v>JV BOYS</v>
          </cell>
        </row>
        <row r="733">
          <cell r="A733">
            <v>820</v>
          </cell>
          <cell r="B733" t="str">
            <v>Marco Basso</v>
          </cell>
          <cell r="C733">
            <v>6</v>
          </cell>
          <cell r="D733" t="str">
            <v>SRT</v>
          </cell>
          <cell r="E733" t="str">
            <v>M</v>
          </cell>
          <cell r="F733" t="str">
            <v>JV</v>
          </cell>
          <cell r="G733" t="str">
            <v>JV BOYS</v>
          </cell>
        </row>
        <row r="734">
          <cell r="A734">
            <v>821</v>
          </cell>
          <cell r="B734" t="str">
            <v>Christen Olson</v>
          </cell>
          <cell r="C734">
            <v>7</v>
          </cell>
          <cell r="D734" t="str">
            <v>SRT</v>
          </cell>
          <cell r="E734" t="str">
            <v>F</v>
          </cell>
          <cell r="F734" t="str">
            <v>Varsity</v>
          </cell>
          <cell r="G734" t="str">
            <v>VARSITY GIRLS</v>
          </cell>
        </row>
        <row r="735">
          <cell r="A735">
            <v>822</v>
          </cell>
          <cell r="B735" t="str">
            <v>Dana Weber</v>
          </cell>
          <cell r="C735">
            <v>7</v>
          </cell>
          <cell r="D735" t="str">
            <v>SRT</v>
          </cell>
          <cell r="E735" t="str">
            <v>F</v>
          </cell>
          <cell r="F735" t="str">
            <v>Varsity</v>
          </cell>
          <cell r="G735" t="str">
            <v>VARSITY GIRLS</v>
          </cell>
        </row>
        <row r="736">
          <cell r="A736">
            <v>823</v>
          </cell>
          <cell r="B736" t="str">
            <v>Mary Kate Monroe</v>
          </cell>
          <cell r="C736">
            <v>7</v>
          </cell>
          <cell r="D736" t="str">
            <v>SRT</v>
          </cell>
          <cell r="E736" t="str">
            <v>F</v>
          </cell>
          <cell r="F736" t="str">
            <v>Varsity</v>
          </cell>
          <cell r="G736" t="str">
            <v>VARSITY GIRLS</v>
          </cell>
        </row>
        <row r="737">
          <cell r="A737">
            <v>824</v>
          </cell>
          <cell r="B737" t="str">
            <v>Brooke Weber</v>
          </cell>
          <cell r="C737">
            <v>8</v>
          </cell>
          <cell r="D737" t="str">
            <v>SRT</v>
          </cell>
          <cell r="E737" t="str">
            <v>F</v>
          </cell>
          <cell r="F737" t="str">
            <v>Varsity</v>
          </cell>
          <cell r="G737" t="str">
            <v>VARSITY GIRLS</v>
          </cell>
        </row>
        <row r="738">
          <cell r="A738">
            <v>825</v>
          </cell>
          <cell r="B738" t="str">
            <v>Christina Peyton</v>
          </cell>
          <cell r="C738">
            <v>8</v>
          </cell>
          <cell r="D738" t="str">
            <v>SRT</v>
          </cell>
          <cell r="E738" t="str">
            <v>F</v>
          </cell>
          <cell r="F738" t="str">
            <v>Varsity</v>
          </cell>
          <cell r="G738" t="str">
            <v>VARSITY GIRLS</v>
          </cell>
        </row>
        <row r="739">
          <cell r="A739">
            <v>826</v>
          </cell>
          <cell r="B739" t="str">
            <v>Elle Cochrane</v>
          </cell>
          <cell r="C739">
            <v>8</v>
          </cell>
          <cell r="D739" t="str">
            <v>SRT</v>
          </cell>
          <cell r="E739" t="str">
            <v>F</v>
          </cell>
          <cell r="F739" t="str">
            <v>Varsity</v>
          </cell>
          <cell r="G739" t="str">
            <v>VARSITY GIRLS</v>
          </cell>
        </row>
        <row r="740">
          <cell r="A740">
            <v>827</v>
          </cell>
          <cell r="B740" t="str">
            <v>Faith Whitley</v>
          </cell>
          <cell r="C740">
            <v>8</v>
          </cell>
          <cell r="D740" t="str">
            <v>SRT</v>
          </cell>
          <cell r="E740" t="str">
            <v>F</v>
          </cell>
          <cell r="F740" t="str">
            <v>Varsity</v>
          </cell>
          <cell r="G740" t="str">
            <v>VARSITY GIRLS</v>
          </cell>
        </row>
        <row r="741">
          <cell r="A741">
            <v>828</v>
          </cell>
          <cell r="B741" t="str">
            <v>Havana Gomez</v>
          </cell>
          <cell r="C741">
            <v>8</v>
          </cell>
          <cell r="D741" t="str">
            <v>SRT</v>
          </cell>
          <cell r="E741" t="str">
            <v>F</v>
          </cell>
          <cell r="F741" t="str">
            <v>Varsity</v>
          </cell>
          <cell r="G741" t="str">
            <v>VARSITY GIRLS</v>
          </cell>
        </row>
        <row r="742">
          <cell r="A742">
            <v>829</v>
          </cell>
          <cell r="B742" t="str">
            <v>Aaron Ragan</v>
          </cell>
          <cell r="C742">
            <v>7</v>
          </cell>
          <cell r="D742" t="str">
            <v>SRT</v>
          </cell>
          <cell r="E742" t="str">
            <v>M</v>
          </cell>
          <cell r="F742" t="str">
            <v>Varsity</v>
          </cell>
          <cell r="G742" t="str">
            <v>VARSITY BOYS</v>
          </cell>
        </row>
        <row r="743">
          <cell r="A743">
            <v>830</v>
          </cell>
          <cell r="B743" t="str">
            <v>Enzo Figallo</v>
          </cell>
          <cell r="C743">
            <v>7</v>
          </cell>
          <cell r="D743" t="str">
            <v>SRT</v>
          </cell>
          <cell r="E743" t="str">
            <v>M</v>
          </cell>
          <cell r="F743" t="str">
            <v>Varsity</v>
          </cell>
          <cell r="G743" t="str">
            <v>VARSITY BOYS</v>
          </cell>
        </row>
        <row r="744">
          <cell r="A744">
            <v>831</v>
          </cell>
          <cell r="B744" t="str">
            <v>Jack Gall</v>
          </cell>
          <cell r="C744">
            <v>8</v>
          </cell>
          <cell r="D744" t="str">
            <v>SRT</v>
          </cell>
          <cell r="E744" t="str">
            <v>M</v>
          </cell>
          <cell r="F744" t="str">
            <v>Varsity</v>
          </cell>
          <cell r="G744" t="str">
            <v>VARSITY BOYS</v>
          </cell>
        </row>
        <row r="745">
          <cell r="A745">
            <v>832</v>
          </cell>
          <cell r="B745" t="str">
            <v>Julius DiSilvio</v>
          </cell>
          <cell r="C745">
            <v>8</v>
          </cell>
          <cell r="D745" t="str">
            <v>SRT</v>
          </cell>
          <cell r="E745" t="str">
            <v>M</v>
          </cell>
          <cell r="F745" t="str">
            <v>Varsity</v>
          </cell>
          <cell r="G745" t="str">
            <v>VARSITY BOYS</v>
          </cell>
        </row>
        <row r="746">
          <cell r="A746">
            <v>833</v>
          </cell>
          <cell r="B746" t="str">
            <v>Luke Rajakovich</v>
          </cell>
          <cell r="C746">
            <v>8</v>
          </cell>
          <cell r="D746" t="str">
            <v>SRT</v>
          </cell>
          <cell r="E746" t="str">
            <v>M</v>
          </cell>
          <cell r="F746" t="str">
            <v>Varsity</v>
          </cell>
          <cell r="G746" t="str">
            <v>VARSITY BOYS</v>
          </cell>
        </row>
        <row r="747">
          <cell r="A747">
            <v>834</v>
          </cell>
          <cell r="B747" t="str">
            <v>Patrick Scabora</v>
          </cell>
          <cell r="C747">
            <v>8</v>
          </cell>
          <cell r="D747" t="str">
            <v>SRT</v>
          </cell>
          <cell r="E747" t="str">
            <v>M</v>
          </cell>
          <cell r="F747" t="str">
            <v>Varsity</v>
          </cell>
          <cell r="G747" t="str">
            <v>VARSITY BOYS</v>
          </cell>
        </row>
        <row r="748">
          <cell r="A748">
            <v>835</v>
          </cell>
          <cell r="B748" t="str">
            <v>Mia Haney</v>
          </cell>
          <cell r="C748">
            <v>5</v>
          </cell>
          <cell r="D748" t="str">
            <v>SRT</v>
          </cell>
          <cell r="E748" t="str">
            <v>F</v>
          </cell>
          <cell r="F748" t="str">
            <v>JV</v>
          </cell>
          <cell r="G748" t="str">
            <v>JV GIRLS</v>
          </cell>
        </row>
        <row r="749">
          <cell r="A749">
            <v>836</v>
          </cell>
          <cell r="B749" t="str">
            <v>Samantha Caruso</v>
          </cell>
          <cell r="C749">
            <v>5</v>
          </cell>
          <cell r="D749" t="str">
            <v>SRT</v>
          </cell>
          <cell r="E749" t="str">
            <v>F</v>
          </cell>
          <cell r="F749" t="str">
            <v>JV</v>
          </cell>
          <cell r="G749" t="str">
            <v>JV GIRLS</v>
          </cell>
        </row>
        <row r="750">
          <cell r="A750">
            <v>845</v>
          </cell>
          <cell r="B750" t="str">
            <v>Avani Bhargava</v>
          </cell>
          <cell r="C750">
            <v>1</v>
          </cell>
          <cell r="D750" t="str">
            <v>NAM</v>
          </cell>
          <cell r="E750" t="str">
            <v>F</v>
          </cell>
          <cell r="F750" t="str">
            <v>Dev</v>
          </cell>
          <cell r="G750" t="str">
            <v>DEV GIRLS</v>
          </cell>
        </row>
        <row r="751">
          <cell r="A751">
            <v>846</v>
          </cell>
          <cell r="B751" t="str">
            <v>Katie Bell</v>
          </cell>
          <cell r="C751">
            <v>1</v>
          </cell>
          <cell r="D751" t="str">
            <v>NAM</v>
          </cell>
          <cell r="E751" t="str">
            <v>F</v>
          </cell>
          <cell r="F751" t="str">
            <v>Dev</v>
          </cell>
          <cell r="G751" t="str">
            <v>DEV GIRLS</v>
          </cell>
        </row>
        <row r="752">
          <cell r="A752">
            <v>847</v>
          </cell>
          <cell r="B752" t="str">
            <v>Laila Whiting</v>
          </cell>
          <cell r="C752">
            <v>1</v>
          </cell>
          <cell r="D752" t="str">
            <v>NAM</v>
          </cell>
          <cell r="E752" t="str">
            <v>F</v>
          </cell>
          <cell r="F752" t="str">
            <v>Dev</v>
          </cell>
          <cell r="G752" t="str">
            <v>DEV GIRLS</v>
          </cell>
        </row>
        <row r="753">
          <cell r="A753">
            <v>848</v>
          </cell>
          <cell r="B753" t="str">
            <v>Macie Dobrinski</v>
          </cell>
          <cell r="C753">
            <v>1</v>
          </cell>
          <cell r="D753" t="str">
            <v>NAM</v>
          </cell>
          <cell r="E753" t="str">
            <v>F</v>
          </cell>
          <cell r="F753" t="str">
            <v>Dev</v>
          </cell>
          <cell r="G753" t="str">
            <v>DEV GIRLS</v>
          </cell>
        </row>
        <row r="754">
          <cell r="A754">
            <v>849</v>
          </cell>
          <cell r="B754" t="str">
            <v>Tegan Bertagna</v>
          </cell>
          <cell r="C754">
            <v>1</v>
          </cell>
          <cell r="D754" t="str">
            <v>NAM</v>
          </cell>
          <cell r="E754" t="str">
            <v>F</v>
          </cell>
          <cell r="F754" t="str">
            <v>Dev</v>
          </cell>
          <cell r="G754" t="str">
            <v>DEV GIRLS</v>
          </cell>
        </row>
        <row r="755">
          <cell r="A755">
            <v>850</v>
          </cell>
          <cell r="B755" t="str">
            <v>Izabella Chichilla</v>
          </cell>
          <cell r="C755">
            <v>2</v>
          </cell>
          <cell r="D755" t="str">
            <v>NAM</v>
          </cell>
          <cell r="E755" t="str">
            <v>F</v>
          </cell>
          <cell r="F755" t="str">
            <v>Dev</v>
          </cell>
          <cell r="G755" t="str">
            <v>DEV GIRLS</v>
          </cell>
        </row>
        <row r="756">
          <cell r="A756">
            <v>851</v>
          </cell>
          <cell r="B756" t="str">
            <v>Julia Patterson</v>
          </cell>
          <cell r="C756">
            <v>2</v>
          </cell>
          <cell r="D756" t="str">
            <v>NAM</v>
          </cell>
          <cell r="E756" t="str">
            <v>F</v>
          </cell>
          <cell r="F756" t="str">
            <v>Dev</v>
          </cell>
          <cell r="G756" t="str">
            <v>DEV GIRLS</v>
          </cell>
        </row>
        <row r="757">
          <cell r="A757">
            <v>852</v>
          </cell>
          <cell r="B757" t="str">
            <v>Lauren Bell</v>
          </cell>
          <cell r="C757">
            <v>2</v>
          </cell>
          <cell r="D757" t="str">
            <v>NAM</v>
          </cell>
          <cell r="E757" t="str">
            <v>F</v>
          </cell>
          <cell r="F757" t="str">
            <v>Dev</v>
          </cell>
          <cell r="G757" t="str">
            <v>DEV GIRLS</v>
          </cell>
        </row>
        <row r="758">
          <cell r="A758">
            <v>853</v>
          </cell>
          <cell r="B758" t="str">
            <v>Olivia Patterson</v>
          </cell>
          <cell r="C758">
            <v>2</v>
          </cell>
          <cell r="D758" t="str">
            <v>NAM</v>
          </cell>
          <cell r="E758" t="str">
            <v>F</v>
          </cell>
          <cell r="F758" t="str">
            <v>Dev</v>
          </cell>
          <cell r="G758" t="str">
            <v>DEV GIRLS</v>
          </cell>
        </row>
        <row r="759">
          <cell r="A759">
            <v>854</v>
          </cell>
          <cell r="B759" t="str">
            <v>Ava Walker</v>
          </cell>
          <cell r="C759">
            <v>3</v>
          </cell>
          <cell r="D759" t="str">
            <v>NAM</v>
          </cell>
          <cell r="E759" t="str">
            <v>F</v>
          </cell>
          <cell r="F759" t="str">
            <v>Dev</v>
          </cell>
          <cell r="G759" t="str">
            <v>DEV GIRLS</v>
          </cell>
        </row>
        <row r="760">
          <cell r="A760">
            <v>855</v>
          </cell>
          <cell r="B760" t="str">
            <v>Jocelyn Bertagna</v>
          </cell>
          <cell r="C760">
            <v>3</v>
          </cell>
          <cell r="D760" t="str">
            <v>NAM</v>
          </cell>
          <cell r="E760" t="str">
            <v>F</v>
          </cell>
          <cell r="F760" t="str">
            <v>Dev</v>
          </cell>
          <cell r="G760" t="str">
            <v>DEV GIRLS</v>
          </cell>
        </row>
        <row r="761">
          <cell r="A761">
            <v>856</v>
          </cell>
          <cell r="B761" t="str">
            <v>Layla Rocco</v>
          </cell>
          <cell r="C761">
            <v>3</v>
          </cell>
          <cell r="D761" t="str">
            <v>NAM</v>
          </cell>
          <cell r="E761" t="str">
            <v>F</v>
          </cell>
          <cell r="F761" t="str">
            <v>Dev</v>
          </cell>
          <cell r="G761" t="str">
            <v>DEV GIRLS</v>
          </cell>
        </row>
        <row r="762">
          <cell r="A762">
            <v>857</v>
          </cell>
          <cell r="B762" t="str">
            <v>Morgan Loughran</v>
          </cell>
          <cell r="C762">
            <v>3</v>
          </cell>
          <cell r="D762" t="str">
            <v>NAM</v>
          </cell>
          <cell r="E762" t="str">
            <v>F</v>
          </cell>
          <cell r="F762" t="str">
            <v>Dev</v>
          </cell>
          <cell r="G762" t="str">
            <v>DEV GIRLS</v>
          </cell>
        </row>
        <row r="763">
          <cell r="A763">
            <v>858</v>
          </cell>
          <cell r="B763" t="str">
            <v>Brooklyn Morgan</v>
          </cell>
          <cell r="C763">
            <v>4</v>
          </cell>
          <cell r="D763" t="str">
            <v>NAM</v>
          </cell>
          <cell r="E763" t="str">
            <v>F</v>
          </cell>
          <cell r="F763" t="str">
            <v>Dev</v>
          </cell>
          <cell r="G763" t="str">
            <v>DEV GIRLS</v>
          </cell>
        </row>
        <row r="764">
          <cell r="A764">
            <v>859</v>
          </cell>
          <cell r="B764" t="str">
            <v>Jordyn Acie</v>
          </cell>
          <cell r="C764">
            <v>4</v>
          </cell>
          <cell r="D764" t="str">
            <v>NAM</v>
          </cell>
          <cell r="E764" t="str">
            <v>F</v>
          </cell>
          <cell r="F764" t="str">
            <v>Dev</v>
          </cell>
          <cell r="G764" t="str">
            <v>DEV GIRLS</v>
          </cell>
        </row>
        <row r="765">
          <cell r="A765">
            <v>860</v>
          </cell>
          <cell r="B765" t="str">
            <v>Rylie Loughran</v>
          </cell>
          <cell r="C765">
            <v>4</v>
          </cell>
          <cell r="D765" t="str">
            <v>NAM</v>
          </cell>
          <cell r="E765" t="str">
            <v>F</v>
          </cell>
          <cell r="F765" t="str">
            <v>Dev</v>
          </cell>
          <cell r="G765" t="str">
            <v>DEV GIRLS</v>
          </cell>
        </row>
        <row r="766">
          <cell r="A766">
            <v>861</v>
          </cell>
          <cell r="B766" t="str">
            <v>Scarlett Zoracki</v>
          </cell>
          <cell r="C766">
            <v>4</v>
          </cell>
          <cell r="D766" t="str">
            <v>NAM</v>
          </cell>
          <cell r="E766" t="str">
            <v>F</v>
          </cell>
          <cell r="F766" t="str">
            <v>Dev</v>
          </cell>
          <cell r="G766" t="str">
            <v>DEV GIRLS</v>
          </cell>
        </row>
        <row r="767">
          <cell r="A767">
            <v>862</v>
          </cell>
          <cell r="B767" t="str">
            <v>Aanya Naik</v>
          </cell>
          <cell r="C767">
            <v>0</v>
          </cell>
          <cell r="D767" t="str">
            <v>NAM</v>
          </cell>
          <cell r="E767" t="str">
            <v>F</v>
          </cell>
          <cell r="F767" t="str">
            <v>Dev</v>
          </cell>
          <cell r="G767" t="str">
            <v>DEV GIRLS</v>
          </cell>
        </row>
        <row r="768">
          <cell r="A768">
            <v>863</v>
          </cell>
          <cell r="B768" t="str">
            <v>Katie Kessler</v>
          </cell>
          <cell r="C768">
            <v>0</v>
          </cell>
          <cell r="D768" t="str">
            <v>NAM</v>
          </cell>
          <cell r="E768" t="str">
            <v>F</v>
          </cell>
          <cell r="F768" t="str">
            <v>Dev</v>
          </cell>
          <cell r="G768" t="str">
            <v>DEV GIRLS</v>
          </cell>
        </row>
        <row r="769">
          <cell r="A769">
            <v>864</v>
          </cell>
          <cell r="B769" t="str">
            <v>Noah Adams</v>
          </cell>
          <cell r="C769">
            <v>1</v>
          </cell>
          <cell r="D769" t="str">
            <v>NAM</v>
          </cell>
          <cell r="E769" t="str">
            <v>M</v>
          </cell>
          <cell r="F769" t="str">
            <v>Dev</v>
          </cell>
          <cell r="G769" t="str">
            <v>DEV BOYS</v>
          </cell>
        </row>
        <row r="770">
          <cell r="A770">
            <v>865</v>
          </cell>
          <cell r="B770" t="str">
            <v>Michael Kiss</v>
          </cell>
          <cell r="C770">
            <v>2</v>
          </cell>
          <cell r="D770" t="str">
            <v>NAM</v>
          </cell>
          <cell r="E770" t="str">
            <v>M</v>
          </cell>
          <cell r="F770" t="str">
            <v>Dev</v>
          </cell>
          <cell r="G770" t="str">
            <v>DEV BOYS</v>
          </cell>
        </row>
        <row r="771">
          <cell r="A771">
            <v>866</v>
          </cell>
          <cell r="B771" t="str">
            <v>Nathan Morgan</v>
          </cell>
          <cell r="C771">
            <v>2</v>
          </cell>
          <cell r="D771" t="str">
            <v>NAM</v>
          </cell>
          <cell r="E771" t="str">
            <v>M</v>
          </cell>
          <cell r="F771" t="str">
            <v>Dev</v>
          </cell>
          <cell r="G771" t="str">
            <v>DEV BOYS</v>
          </cell>
        </row>
        <row r="772">
          <cell r="A772">
            <v>867</v>
          </cell>
          <cell r="B772" t="str">
            <v>Andrew Waruszewski</v>
          </cell>
          <cell r="C772">
            <v>3</v>
          </cell>
          <cell r="D772" t="str">
            <v>NAM</v>
          </cell>
          <cell r="E772" t="str">
            <v>M</v>
          </cell>
          <cell r="F772" t="str">
            <v>Dev</v>
          </cell>
          <cell r="G772" t="str">
            <v>DEV BOYS</v>
          </cell>
        </row>
        <row r="773">
          <cell r="A773">
            <v>868</v>
          </cell>
          <cell r="B773" t="str">
            <v>Carmen Oto</v>
          </cell>
          <cell r="C773">
            <v>3</v>
          </cell>
          <cell r="D773" t="str">
            <v>NAM</v>
          </cell>
          <cell r="E773" t="str">
            <v>M</v>
          </cell>
          <cell r="F773" t="str">
            <v>Dev</v>
          </cell>
          <cell r="G773" t="str">
            <v>DEV BOYS</v>
          </cell>
        </row>
        <row r="774">
          <cell r="A774">
            <v>869</v>
          </cell>
          <cell r="B774" t="str">
            <v>Blake Bonidie</v>
          </cell>
          <cell r="C774">
            <v>4</v>
          </cell>
          <cell r="D774" t="str">
            <v>NAM</v>
          </cell>
          <cell r="E774" t="str">
            <v>M</v>
          </cell>
          <cell r="F774" t="str">
            <v>Dev</v>
          </cell>
          <cell r="G774" t="str">
            <v>DEV BOYS</v>
          </cell>
        </row>
        <row r="775">
          <cell r="A775">
            <v>870</v>
          </cell>
          <cell r="B775" t="str">
            <v>Jared Dobrinski</v>
          </cell>
          <cell r="C775">
            <v>4</v>
          </cell>
          <cell r="D775" t="str">
            <v>NAM</v>
          </cell>
          <cell r="E775" t="str">
            <v>M</v>
          </cell>
          <cell r="F775" t="str">
            <v>Dev</v>
          </cell>
          <cell r="G775" t="str">
            <v>DEV BOYS</v>
          </cell>
        </row>
        <row r="776">
          <cell r="A776">
            <v>871</v>
          </cell>
          <cell r="B776" t="str">
            <v>Ryan Loughran</v>
          </cell>
          <cell r="C776">
            <v>4</v>
          </cell>
          <cell r="D776" t="str">
            <v>NAM</v>
          </cell>
          <cell r="E776" t="str">
            <v>M</v>
          </cell>
          <cell r="F776" t="str">
            <v>Dev</v>
          </cell>
          <cell r="G776" t="str">
            <v>DEV BOYS</v>
          </cell>
        </row>
        <row r="777">
          <cell r="A777">
            <v>872</v>
          </cell>
          <cell r="B777" t="str">
            <v>Wyatt Vogel</v>
          </cell>
          <cell r="C777">
            <v>4</v>
          </cell>
          <cell r="D777" t="str">
            <v>NAM</v>
          </cell>
          <cell r="E777" t="str">
            <v>M</v>
          </cell>
          <cell r="F777" t="str">
            <v>Dev</v>
          </cell>
          <cell r="G777" t="str">
            <v>DEV BOYS</v>
          </cell>
        </row>
        <row r="778">
          <cell r="A778">
            <v>873</v>
          </cell>
          <cell r="B778" t="str">
            <v>Ethan Kijanka</v>
          </cell>
          <cell r="C778">
            <v>0</v>
          </cell>
          <cell r="D778" t="str">
            <v>NAM</v>
          </cell>
          <cell r="E778" t="str">
            <v>M</v>
          </cell>
          <cell r="F778" t="str">
            <v>Dev</v>
          </cell>
          <cell r="G778" t="str">
            <v>DEV BOYS</v>
          </cell>
        </row>
        <row r="779">
          <cell r="A779">
            <v>874</v>
          </cell>
          <cell r="B779" t="str">
            <v>Jaden Acie</v>
          </cell>
          <cell r="C779">
            <v>0</v>
          </cell>
          <cell r="D779" t="str">
            <v>NAM</v>
          </cell>
          <cell r="E779" t="str">
            <v>M</v>
          </cell>
          <cell r="F779" t="str">
            <v>Dev</v>
          </cell>
          <cell r="G779" t="str">
            <v>DEV BOYS</v>
          </cell>
        </row>
        <row r="780">
          <cell r="A780">
            <v>875</v>
          </cell>
          <cell r="B780" t="str">
            <v>Cameron May</v>
          </cell>
          <cell r="C780">
            <v>5</v>
          </cell>
          <cell r="D780" t="str">
            <v>NAM</v>
          </cell>
          <cell r="E780" t="str">
            <v>F</v>
          </cell>
          <cell r="F780" t="str">
            <v>JV</v>
          </cell>
          <cell r="G780" t="str">
            <v>JV GIRLS</v>
          </cell>
        </row>
        <row r="781">
          <cell r="A781">
            <v>876</v>
          </cell>
          <cell r="B781" t="str">
            <v>Gianna D'Agostino</v>
          </cell>
          <cell r="C781">
            <v>5</v>
          </cell>
          <cell r="D781" t="str">
            <v>NAM</v>
          </cell>
          <cell r="E781" t="str">
            <v>F</v>
          </cell>
          <cell r="F781" t="str">
            <v>JV</v>
          </cell>
          <cell r="G781" t="str">
            <v>JV GIRLS</v>
          </cell>
        </row>
        <row r="782">
          <cell r="A782">
            <v>877</v>
          </cell>
          <cell r="B782" t="str">
            <v>Gretchen Waruszewski</v>
          </cell>
          <cell r="C782">
            <v>5</v>
          </cell>
          <cell r="D782" t="str">
            <v>NAM</v>
          </cell>
          <cell r="E782" t="str">
            <v>F</v>
          </cell>
          <cell r="F782" t="str">
            <v>JV</v>
          </cell>
          <cell r="G782" t="str">
            <v>JV GIRLS</v>
          </cell>
        </row>
        <row r="783">
          <cell r="A783">
            <v>878</v>
          </cell>
          <cell r="B783" t="str">
            <v>Peter Chuberko</v>
          </cell>
          <cell r="C783">
            <v>5</v>
          </cell>
          <cell r="D783" t="str">
            <v>NAM</v>
          </cell>
          <cell r="E783" t="str">
            <v>M</v>
          </cell>
          <cell r="F783" t="str">
            <v>JV</v>
          </cell>
          <cell r="G783" t="str">
            <v>JV BOYS</v>
          </cell>
        </row>
        <row r="784">
          <cell r="A784">
            <v>879</v>
          </cell>
          <cell r="B784" t="str">
            <v>Anthony Chernicky</v>
          </cell>
          <cell r="C784">
            <v>6</v>
          </cell>
          <cell r="D784" t="str">
            <v>NAM</v>
          </cell>
          <cell r="E784" t="str">
            <v>M</v>
          </cell>
          <cell r="F784" t="str">
            <v>JV</v>
          </cell>
          <cell r="G784" t="str">
            <v>JV BOYS</v>
          </cell>
        </row>
        <row r="785">
          <cell r="A785">
            <v>885</v>
          </cell>
          <cell r="B785" t="str">
            <v>Lillian Glosser</v>
          </cell>
          <cell r="C785">
            <v>1</v>
          </cell>
          <cell r="D785" t="str">
            <v>MOSS</v>
          </cell>
          <cell r="E785" t="str">
            <v>F</v>
          </cell>
          <cell r="F785" t="str">
            <v>Dev</v>
          </cell>
          <cell r="G785" t="str">
            <v>DEV GIRLS</v>
          </cell>
        </row>
        <row r="786">
          <cell r="A786">
            <v>886</v>
          </cell>
          <cell r="B786" t="str">
            <v>Maggie Thompson</v>
          </cell>
          <cell r="C786">
            <v>1</v>
          </cell>
          <cell r="D786" t="str">
            <v>MOSS</v>
          </cell>
          <cell r="E786" t="str">
            <v>F</v>
          </cell>
          <cell r="F786" t="str">
            <v>Dev</v>
          </cell>
          <cell r="G786" t="str">
            <v>DEV GIRLS</v>
          </cell>
        </row>
        <row r="787">
          <cell r="A787">
            <v>887</v>
          </cell>
          <cell r="B787" t="str">
            <v>Sabrina Donald</v>
          </cell>
          <cell r="C787">
            <v>1</v>
          </cell>
          <cell r="D787" t="str">
            <v>MOSS</v>
          </cell>
          <cell r="E787" t="str">
            <v>F</v>
          </cell>
          <cell r="F787" t="str">
            <v>Dev</v>
          </cell>
          <cell r="G787" t="str">
            <v>DEV GIRLS</v>
          </cell>
        </row>
        <row r="788">
          <cell r="A788">
            <v>888</v>
          </cell>
          <cell r="B788" t="str">
            <v>Emily Kallen</v>
          </cell>
          <cell r="C788">
            <v>4</v>
          </cell>
          <cell r="D788" t="str">
            <v>MOSS</v>
          </cell>
          <cell r="E788" t="str">
            <v>F</v>
          </cell>
          <cell r="F788" t="str">
            <v>Dev</v>
          </cell>
          <cell r="G788" t="str">
            <v>DEV GIRLS</v>
          </cell>
        </row>
        <row r="789">
          <cell r="A789">
            <v>889</v>
          </cell>
          <cell r="B789" t="str">
            <v>Sophia Glosser</v>
          </cell>
          <cell r="C789">
            <v>4</v>
          </cell>
          <cell r="D789" t="str">
            <v>MOSS</v>
          </cell>
          <cell r="E789" t="str">
            <v>F</v>
          </cell>
          <cell r="F789" t="str">
            <v>Dev</v>
          </cell>
          <cell r="G789" t="str">
            <v>DEV GIRLS</v>
          </cell>
        </row>
        <row r="790">
          <cell r="A790">
            <v>890</v>
          </cell>
          <cell r="B790" t="str">
            <v>Sophia Dos Santos</v>
          </cell>
          <cell r="C790">
            <v>0</v>
          </cell>
          <cell r="D790" t="str">
            <v>MOSS</v>
          </cell>
          <cell r="E790" t="str">
            <v>F</v>
          </cell>
          <cell r="F790" t="str">
            <v>Dev</v>
          </cell>
          <cell r="G790" t="str">
            <v>DEV GIRLS</v>
          </cell>
        </row>
        <row r="791">
          <cell r="A791">
            <v>891</v>
          </cell>
          <cell r="B791" t="str">
            <v>Noah Kallen</v>
          </cell>
          <cell r="C791">
            <v>1</v>
          </cell>
          <cell r="D791" t="str">
            <v>MOSS</v>
          </cell>
          <cell r="E791" t="str">
            <v>M</v>
          </cell>
          <cell r="F791" t="str">
            <v>Dev</v>
          </cell>
          <cell r="G791" t="str">
            <v>DEV BOYS</v>
          </cell>
        </row>
        <row r="792">
          <cell r="A792">
            <v>892</v>
          </cell>
          <cell r="B792" t="str">
            <v>Finn Thompson</v>
          </cell>
          <cell r="C792">
            <v>4</v>
          </cell>
          <cell r="D792" t="str">
            <v>MOSS</v>
          </cell>
          <cell r="E792" t="str">
            <v>M</v>
          </cell>
          <cell r="F792" t="str">
            <v>Dev</v>
          </cell>
          <cell r="G792" t="str">
            <v>DEV BOYS</v>
          </cell>
        </row>
        <row r="793">
          <cell r="A793">
            <v>893</v>
          </cell>
          <cell r="B793" t="str">
            <v>Raleigh Mero</v>
          </cell>
          <cell r="C793">
            <v>4</v>
          </cell>
          <cell r="D793" t="str">
            <v>MOSS</v>
          </cell>
          <cell r="E793" t="str">
            <v>M</v>
          </cell>
          <cell r="F793" t="str">
            <v>Dev</v>
          </cell>
          <cell r="G793" t="str">
            <v>DEV BOYS</v>
          </cell>
        </row>
        <row r="794">
          <cell r="A794">
            <v>894</v>
          </cell>
          <cell r="B794" t="str">
            <v>Cate Clarke</v>
          </cell>
          <cell r="C794">
            <v>6</v>
          </cell>
          <cell r="D794" t="str">
            <v>MOSS</v>
          </cell>
          <cell r="E794" t="str">
            <v>F</v>
          </cell>
          <cell r="F794" t="str">
            <v>JV</v>
          </cell>
          <cell r="G794" t="str">
            <v>JV GIRLS</v>
          </cell>
        </row>
        <row r="795">
          <cell r="A795">
            <v>895</v>
          </cell>
          <cell r="B795" t="str">
            <v>Olivia Hussein</v>
          </cell>
          <cell r="C795">
            <v>6</v>
          </cell>
          <cell r="D795" t="str">
            <v>MOSS</v>
          </cell>
          <cell r="E795" t="str">
            <v>F</v>
          </cell>
          <cell r="F795" t="str">
            <v>JV</v>
          </cell>
          <cell r="G795" t="str">
            <v>JV GIRLS</v>
          </cell>
        </row>
        <row r="796">
          <cell r="A796">
            <v>896</v>
          </cell>
          <cell r="B796" t="str">
            <v>Nathan Malley</v>
          </cell>
          <cell r="C796">
            <v>5</v>
          </cell>
          <cell r="D796" t="str">
            <v>MOSS</v>
          </cell>
          <cell r="E796" t="str">
            <v>M</v>
          </cell>
          <cell r="F796" t="str">
            <v>JV</v>
          </cell>
          <cell r="G796" t="str">
            <v>JV BOYS</v>
          </cell>
        </row>
        <row r="797">
          <cell r="A797">
            <v>897</v>
          </cell>
          <cell r="B797" t="str">
            <v>Carter Davis</v>
          </cell>
          <cell r="C797">
            <v>6</v>
          </cell>
          <cell r="D797" t="str">
            <v>MOSS</v>
          </cell>
          <cell r="E797" t="str">
            <v>M</v>
          </cell>
          <cell r="F797" t="str">
            <v>JV</v>
          </cell>
          <cell r="G797" t="str">
            <v>JV BOYS</v>
          </cell>
        </row>
        <row r="798">
          <cell r="A798">
            <v>898</v>
          </cell>
          <cell r="B798" t="str">
            <v>Daniel Bracken</v>
          </cell>
          <cell r="C798">
            <v>6</v>
          </cell>
          <cell r="D798" t="str">
            <v>MOSS</v>
          </cell>
          <cell r="E798" t="str">
            <v>M</v>
          </cell>
          <cell r="F798" t="str">
            <v>JV</v>
          </cell>
          <cell r="G798" t="str">
            <v>JV BOYS</v>
          </cell>
        </row>
        <row r="799">
          <cell r="A799">
            <v>899</v>
          </cell>
          <cell r="B799" t="str">
            <v>John Beeson</v>
          </cell>
          <cell r="C799">
            <v>6</v>
          </cell>
          <cell r="D799" t="str">
            <v>MOSS</v>
          </cell>
          <cell r="E799" t="str">
            <v>M</v>
          </cell>
          <cell r="F799" t="str">
            <v>JV</v>
          </cell>
          <cell r="G799" t="str">
            <v>JV BOYS</v>
          </cell>
        </row>
        <row r="800">
          <cell r="A800">
            <v>900</v>
          </cell>
          <cell r="B800" t="str">
            <v>Matthew Jordan</v>
          </cell>
          <cell r="C800">
            <v>6</v>
          </cell>
          <cell r="D800" t="str">
            <v>MOSS</v>
          </cell>
          <cell r="E800" t="str">
            <v>M</v>
          </cell>
          <cell r="F800" t="str">
            <v>JV</v>
          </cell>
          <cell r="G800" t="str">
            <v>JV BOYS</v>
          </cell>
        </row>
        <row r="801">
          <cell r="A801">
            <v>901</v>
          </cell>
          <cell r="B801" t="str">
            <v>Michael Christlieb</v>
          </cell>
          <cell r="C801">
            <v>6</v>
          </cell>
          <cell r="D801" t="str">
            <v>MOSS</v>
          </cell>
          <cell r="E801" t="str">
            <v>M</v>
          </cell>
          <cell r="F801" t="str">
            <v>JV</v>
          </cell>
          <cell r="G801" t="str">
            <v>JV BOYS</v>
          </cell>
        </row>
        <row r="802">
          <cell r="A802">
            <v>902</v>
          </cell>
          <cell r="B802" t="str">
            <v>Milan Seminatore</v>
          </cell>
          <cell r="C802">
            <v>6</v>
          </cell>
          <cell r="D802" t="str">
            <v>MOSS</v>
          </cell>
          <cell r="E802" t="str">
            <v>M</v>
          </cell>
          <cell r="F802" t="str">
            <v>JV</v>
          </cell>
          <cell r="G802" t="str">
            <v>JV BOYS</v>
          </cell>
        </row>
        <row r="803">
          <cell r="A803">
            <v>903</v>
          </cell>
          <cell r="B803" t="str">
            <v>Peyton Malley</v>
          </cell>
          <cell r="C803">
            <v>6</v>
          </cell>
          <cell r="D803" t="str">
            <v>MOSS</v>
          </cell>
          <cell r="E803" t="str">
            <v>M</v>
          </cell>
          <cell r="F803" t="str">
            <v>JV</v>
          </cell>
          <cell r="G803" t="str">
            <v>JV BOYS</v>
          </cell>
        </row>
        <row r="804">
          <cell r="A804">
            <v>904</v>
          </cell>
          <cell r="B804" t="str">
            <v>Clare Falce</v>
          </cell>
          <cell r="C804">
            <v>7</v>
          </cell>
          <cell r="D804" t="str">
            <v>MOSS</v>
          </cell>
          <cell r="E804" t="str">
            <v>F</v>
          </cell>
          <cell r="F804" t="str">
            <v>Varsity</v>
          </cell>
          <cell r="G804" t="str">
            <v>VARSITY GIRLS</v>
          </cell>
        </row>
        <row r="805">
          <cell r="A805">
            <v>905</v>
          </cell>
          <cell r="B805" t="str">
            <v>Caroline O’Connor</v>
          </cell>
          <cell r="C805">
            <v>8</v>
          </cell>
          <cell r="D805" t="str">
            <v>MOSS</v>
          </cell>
          <cell r="E805" t="str">
            <v>F</v>
          </cell>
          <cell r="F805" t="str">
            <v>Varsity</v>
          </cell>
          <cell r="G805" t="str">
            <v>VARSITY GIRLS</v>
          </cell>
        </row>
        <row r="806">
          <cell r="A806">
            <v>906</v>
          </cell>
          <cell r="B806" t="str">
            <v>Marcia Amandola</v>
          </cell>
          <cell r="C806">
            <v>8</v>
          </cell>
          <cell r="D806" t="str">
            <v>MOSS</v>
          </cell>
          <cell r="E806" t="str">
            <v>F</v>
          </cell>
          <cell r="F806" t="str">
            <v>Varsity</v>
          </cell>
          <cell r="G806" t="str">
            <v>VARSITY GIRLS</v>
          </cell>
        </row>
        <row r="807">
          <cell r="A807">
            <v>907</v>
          </cell>
          <cell r="B807" t="str">
            <v>Samantha Fersch</v>
          </cell>
          <cell r="C807">
            <v>8</v>
          </cell>
          <cell r="D807" t="str">
            <v>MOSS</v>
          </cell>
          <cell r="E807" t="str">
            <v>F</v>
          </cell>
          <cell r="F807" t="str">
            <v>Varsity</v>
          </cell>
          <cell r="G807" t="str">
            <v>VARSITY GIRLS</v>
          </cell>
        </row>
        <row r="808">
          <cell r="A808">
            <v>908</v>
          </cell>
          <cell r="B808" t="str">
            <v>Ben Clarke</v>
          </cell>
          <cell r="C808">
            <v>8</v>
          </cell>
          <cell r="D808" t="str">
            <v>MOSS</v>
          </cell>
          <cell r="E808" t="str">
            <v>M</v>
          </cell>
          <cell r="F808" t="str">
            <v>Varsity</v>
          </cell>
          <cell r="G808" t="str">
            <v>VARSITY BOYS</v>
          </cell>
        </row>
        <row r="809">
          <cell r="A809">
            <v>909</v>
          </cell>
          <cell r="B809" t="str">
            <v>Logan Hussein</v>
          </cell>
          <cell r="C809">
            <v>8</v>
          </cell>
          <cell r="D809" t="str">
            <v>MOSS</v>
          </cell>
          <cell r="E809" t="str">
            <v>M</v>
          </cell>
          <cell r="F809" t="str">
            <v>Varsity</v>
          </cell>
          <cell r="G809" t="str">
            <v>VARSITY BOYS</v>
          </cell>
        </row>
        <row r="810">
          <cell r="A810">
            <v>910</v>
          </cell>
          <cell r="B810" t="str">
            <v>Tyler Johnson</v>
          </cell>
          <cell r="C810">
            <v>8</v>
          </cell>
          <cell r="D810" t="str">
            <v>MOSS</v>
          </cell>
          <cell r="E810" t="str">
            <v>M</v>
          </cell>
          <cell r="F810" t="str">
            <v>Varsity</v>
          </cell>
          <cell r="G810" t="str">
            <v>VARSITY BOYS</v>
          </cell>
        </row>
        <row r="811">
          <cell r="A811">
            <v>920</v>
          </cell>
          <cell r="B811" t="str">
            <v>Addison Thomas</v>
          </cell>
          <cell r="C811">
            <v>4</v>
          </cell>
          <cell r="D811" t="str">
            <v>SBS</v>
          </cell>
          <cell r="E811" t="str">
            <v>F</v>
          </cell>
          <cell r="F811" t="str">
            <v>Dev</v>
          </cell>
          <cell r="G811" t="str">
            <v>DEV GIRLS</v>
          </cell>
        </row>
        <row r="812">
          <cell r="A812">
            <v>921</v>
          </cell>
          <cell r="B812" t="str">
            <v>Kyera O'Brien</v>
          </cell>
          <cell r="C812">
            <v>1</v>
          </cell>
          <cell r="D812" t="str">
            <v>SBS</v>
          </cell>
          <cell r="E812" t="str">
            <v>F</v>
          </cell>
          <cell r="F812" t="str">
            <v>Dev</v>
          </cell>
          <cell r="G812" t="str">
            <v>DEV GIRLS</v>
          </cell>
        </row>
        <row r="813">
          <cell r="A813">
            <v>922</v>
          </cell>
          <cell r="B813" t="str">
            <v>Jordyn Cienik</v>
          </cell>
          <cell r="C813">
            <v>2</v>
          </cell>
          <cell r="D813" t="str">
            <v>SBS</v>
          </cell>
          <cell r="E813" t="str">
            <v>F</v>
          </cell>
          <cell r="F813" t="str">
            <v>Dev</v>
          </cell>
          <cell r="G813" t="str">
            <v>DEV GIRLS</v>
          </cell>
        </row>
        <row r="814">
          <cell r="A814">
            <v>923</v>
          </cell>
          <cell r="B814" t="str">
            <v>Jordyn Cole</v>
          </cell>
          <cell r="C814">
            <v>2</v>
          </cell>
          <cell r="D814" t="str">
            <v>SBS</v>
          </cell>
          <cell r="E814" t="str">
            <v>F</v>
          </cell>
          <cell r="F814" t="str">
            <v>Dev</v>
          </cell>
          <cell r="G814" t="str">
            <v>DEV GIRLS</v>
          </cell>
        </row>
        <row r="815">
          <cell r="A815">
            <v>924</v>
          </cell>
          <cell r="B815" t="str">
            <v>Lillie Martin</v>
          </cell>
          <cell r="C815">
            <v>2</v>
          </cell>
          <cell r="D815" t="str">
            <v>SBS</v>
          </cell>
          <cell r="E815" t="str">
            <v>F</v>
          </cell>
          <cell r="F815" t="str">
            <v>Dev</v>
          </cell>
          <cell r="G815" t="str">
            <v>DEV GIRLS</v>
          </cell>
        </row>
        <row r="816">
          <cell r="A816">
            <v>925</v>
          </cell>
          <cell r="B816" t="str">
            <v>Anna Rembert</v>
          </cell>
          <cell r="C816">
            <v>3</v>
          </cell>
          <cell r="D816" t="str">
            <v>SBS</v>
          </cell>
          <cell r="E816" t="str">
            <v>F</v>
          </cell>
          <cell r="F816" t="str">
            <v>Dev</v>
          </cell>
          <cell r="G816" t="str">
            <v>DEV GIRLS</v>
          </cell>
        </row>
        <row r="817">
          <cell r="A817">
            <v>926</v>
          </cell>
          <cell r="B817" t="str">
            <v>Aubrey Cavanaugh</v>
          </cell>
          <cell r="C817">
            <v>3</v>
          </cell>
          <cell r="D817" t="str">
            <v>SBS</v>
          </cell>
          <cell r="E817" t="str">
            <v>F</v>
          </cell>
          <cell r="F817" t="str">
            <v>Dev</v>
          </cell>
          <cell r="G817" t="str">
            <v>DEV GIRLS</v>
          </cell>
        </row>
        <row r="818">
          <cell r="A818">
            <v>927</v>
          </cell>
          <cell r="B818" t="str">
            <v>Erin Genton</v>
          </cell>
          <cell r="C818">
            <v>3</v>
          </cell>
          <cell r="D818" t="str">
            <v>SBS</v>
          </cell>
          <cell r="E818" t="str">
            <v>F</v>
          </cell>
          <cell r="F818" t="str">
            <v>Dev</v>
          </cell>
          <cell r="G818" t="str">
            <v>DEV GIRLS</v>
          </cell>
        </row>
        <row r="819">
          <cell r="A819">
            <v>928</v>
          </cell>
          <cell r="B819" t="str">
            <v>Taylor Brown</v>
          </cell>
          <cell r="C819">
            <v>3</v>
          </cell>
          <cell r="D819" t="str">
            <v>SBS</v>
          </cell>
          <cell r="E819" t="str">
            <v>F</v>
          </cell>
          <cell r="F819" t="str">
            <v>Dev</v>
          </cell>
          <cell r="G819" t="str">
            <v>DEV GIRLS</v>
          </cell>
        </row>
        <row r="820">
          <cell r="A820">
            <v>929</v>
          </cell>
          <cell r="B820" t="str">
            <v>Caitlin Burke</v>
          </cell>
          <cell r="C820">
            <v>4</v>
          </cell>
          <cell r="D820" t="str">
            <v>SBS</v>
          </cell>
          <cell r="E820" t="str">
            <v>F</v>
          </cell>
          <cell r="F820" t="str">
            <v>Dev</v>
          </cell>
          <cell r="G820" t="str">
            <v>DEV GIRLS</v>
          </cell>
        </row>
        <row r="821">
          <cell r="A821">
            <v>930</v>
          </cell>
          <cell r="B821" t="str">
            <v>Elena Penrod</v>
          </cell>
          <cell r="C821">
            <v>4</v>
          </cell>
          <cell r="D821" t="str">
            <v>SBS</v>
          </cell>
          <cell r="E821" t="str">
            <v>F</v>
          </cell>
          <cell r="F821" t="str">
            <v>Dev</v>
          </cell>
          <cell r="G821" t="str">
            <v>DEV GIRLS</v>
          </cell>
        </row>
        <row r="822">
          <cell r="A822">
            <v>931</v>
          </cell>
          <cell r="B822" t="str">
            <v>Kate Giannetta</v>
          </cell>
          <cell r="C822">
            <v>4</v>
          </cell>
          <cell r="D822" t="str">
            <v>SBS</v>
          </cell>
          <cell r="E822" t="str">
            <v>F</v>
          </cell>
          <cell r="F822" t="str">
            <v>Dev</v>
          </cell>
          <cell r="G822" t="str">
            <v>DEV GIRLS</v>
          </cell>
        </row>
        <row r="823">
          <cell r="A823">
            <v>932</v>
          </cell>
          <cell r="B823" t="str">
            <v>McKenzie Page</v>
          </cell>
          <cell r="C823">
            <v>4</v>
          </cell>
          <cell r="D823" t="str">
            <v>SBS</v>
          </cell>
          <cell r="E823" t="str">
            <v>F</v>
          </cell>
          <cell r="F823" t="str">
            <v>Dev</v>
          </cell>
          <cell r="G823" t="str">
            <v>DEV GIRLS</v>
          </cell>
        </row>
        <row r="824">
          <cell r="A824">
            <v>933</v>
          </cell>
          <cell r="B824" t="str">
            <v>Melina Bui</v>
          </cell>
          <cell r="C824">
            <v>4</v>
          </cell>
          <cell r="D824" t="str">
            <v>SBS</v>
          </cell>
          <cell r="E824" t="str">
            <v>F</v>
          </cell>
          <cell r="F824" t="str">
            <v>Dev</v>
          </cell>
          <cell r="G824" t="str">
            <v>DEV GIRLS</v>
          </cell>
        </row>
        <row r="825">
          <cell r="A825">
            <v>934</v>
          </cell>
          <cell r="B825" t="str">
            <v>Leslie Brown</v>
          </cell>
          <cell r="C825">
            <v>1</v>
          </cell>
          <cell r="D825" t="str">
            <v>SBS</v>
          </cell>
          <cell r="E825" t="str">
            <v>M</v>
          </cell>
          <cell r="F825" t="str">
            <v>Dev</v>
          </cell>
          <cell r="G825" t="str">
            <v>DEV BOYS</v>
          </cell>
        </row>
        <row r="826">
          <cell r="A826">
            <v>935</v>
          </cell>
          <cell r="B826" t="str">
            <v>Alexander Hochenberger</v>
          </cell>
          <cell r="C826">
            <v>2</v>
          </cell>
          <cell r="D826" t="str">
            <v>SBS</v>
          </cell>
          <cell r="E826" t="str">
            <v>M</v>
          </cell>
          <cell r="F826" t="str">
            <v>Dev</v>
          </cell>
          <cell r="G826" t="str">
            <v>DEV BOYS</v>
          </cell>
        </row>
        <row r="827">
          <cell r="A827">
            <v>936</v>
          </cell>
          <cell r="B827" t="str">
            <v>Lucas Atwood</v>
          </cell>
          <cell r="C827">
            <v>2</v>
          </cell>
          <cell r="D827" t="str">
            <v>SBS</v>
          </cell>
          <cell r="E827" t="str">
            <v>M</v>
          </cell>
          <cell r="F827" t="str">
            <v>Dev</v>
          </cell>
          <cell r="G827" t="str">
            <v>DEV BOYS</v>
          </cell>
        </row>
        <row r="828">
          <cell r="A828">
            <v>937</v>
          </cell>
          <cell r="B828" t="str">
            <v>Maximo Estremera</v>
          </cell>
          <cell r="C828">
            <v>2</v>
          </cell>
          <cell r="D828" t="str">
            <v>SBS</v>
          </cell>
          <cell r="E828" t="str">
            <v>M</v>
          </cell>
          <cell r="F828" t="str">
            <v>Dev</v>
          </cell>
          <cell r="G828" t="str">
            <v>DEV BOYS</v>
          </cell>
        </row>
        <row r="829">
          <cell r="A829">
            <v>938</v>
          </cell>
          <cell r="B829" t="str">
            <v>Roman Maurizio</v>
          </cell>
          <cell r="C829">
            <v>2</v>
          </cell>
          <cell r="D829" t="str">
            <v>SBS</v>
          </cell>
          <cell r="E829" t="str">
            <v>M</v>
          </cell>
          <cell r="F829" t="str">
            <v>Dev</v>
          </cell>
          <cell r="G829" t="str">
            <v>DEV BOYS</v>
          </cell>
        </row>
        <row r="830">
          <cell r="A830">
            <v>939</v>
          </cell>
          <cell r="B830" t="str">
            <v>Victor Navish</v>
          </cell>
          <cell r="C830">
            <v>2</v>
          </cell>
          <cell r="D830" t="str">
            <v>SBS</v>
          </cell>
          <cell r="E830" t="str">
            <v>M</v>
          </cell>
          <cell r="F830" t="str">
            <v>Dev</v>
          </cell>
          <cell r="G830" t="str">
            <v>DEV BOYS</v>
          </cell>
        </row>
        <row r="831">
          <cell r="A831">
            <v>940</v>
          </cell>
          <cell r="B831" t="str">
            <v>Adam Steiner</v>
          </cell>
          <cell r="C831">
            <v>4</v>
          </cell>
          <cell r="D831" t="str">
            <v>SBS</v>
          </cell>
          <cell r="E831" t="str">
            <v>M</v>
          </cell>
          <cell r="F831" t="str">
            <v>Dev</v>
          </cell>
          <cell r="G831" t="str">
            <v>DEV BOYS</v>
          </cell>
        </row>
        <row r="832">
          <cell r="A832">
            <v>941</v>
          </cell>
          <cell r="B832" t="str">
            <v>Daniel Bozicevic</v>
          </cell>
          <cell r="C832">
            <v>4</v>
          </cell>
          <cell r="D832" t="str">
            <v>SBS</v>
          </cell>
          <cell r="E832" t="str">
            <v>M</v>
          </cell>
          <cell r="F832" t="str">
            <v>Dev</v>
          </cell>
          <cell r="G832" t="str">
            <v>DEV BOYS</v>
          </cell>
        </row>
        <row r="833">
          <cell r="A833">
            <v>942</v>
          </cell>
          <cell r="B833" t="str">
            <v>Gavin Watson</v>
          </cell>
          <cell r="C833">
            <v>4</v>
          </cell>
          <cell r="D833" t="str">
            <v>SBS</v>
          </cell>
          <cell r="E833" t="str">
            <v>M</v>
          </cell>
          <cell r="F833" t="str">
            <v>Dev</v>
          </cell>
          <cell r="G833" t="str">
            <v>DEV BOYS</v>
          </cell>
        </row>
        <row r="834">
          <cell r="A834">
            <v>943</v>
          </cell>
          <cell r="B834" t="str">
            <v>Marley Batchelor</v>
          </cell>
          <cell r="C834">
            <v>4</v>
          </cell>
          <cell r="D834" t="str">
            <v>SBS</v>
          </cell>
          <cell r="E834" t="str">
            <v>M</v>
          </cell>
          <cell r="F834" t="str">
            <v>Dev</v>
          </cell>
          <cell r="G834" t="str">
            <v>DEV BOYS</v>
          </cell>
        </row>
        <row r="835">
          <cell r="A835">
            <v>944</v>
          </cell>
          <cell r="B835" t="str">
            <v>Evelyn Cumpston</v>
          </cell>
          <cell r="C835">
            <v>5</v>
          </cell>
          <cell r="D835" t="str">
            <v>SBS</v>
          </cell>
          <cell r="E835" t="str">
            <v>F</v>
          </cell>
          <cell r="F835" t="str">
            <v>JV</v>
          </cell>
          <cell r="G835" t="str">
            <v>JV GIRLS</v>
          </cell>
        </row>
        <row r="836">
          <cell r="A836">
            <v>945</v>
          </cell>
          <cell r="B836" t="str">
            <v>Jolina Estremera</v>
          </cell>
          <cell r="C836">
            <v>5</v>
          </cell>
          <cell r="D836" t="str">
            <v>SBS</v>
          </cell>
          <cell r="E836" t="str">
            <v>F</v>
          </cell>
          <cell r="F836" t="str">
            <v>JV</v>
          </cell>
          <cell r="G836" t="str">
            <v>JV GIRLS</v>
          </cell>
        </row>
        <row r="837">
          <cell r="A837">
            <v>946</v>
          </cell>
          <cell r="B837" t="str">
            <v>Kayla Rembert</v>
          </cell>
          <cell r="C837">
            <v>5</v>
          </cell>
          <cell r="D837" t="str">
            <v>SBS</v>
          </cell>
          <cell r="E837" t="str">
            <v>F</v>
          </cell>
          <cell r="F837" t="str">
            <v>JV</v>
          </cell>
          <cell r="G837" t="str">
            <v>JV GIRLS</v>
          </cell>
        </row>
        <row r="838">
          <cell r="A838">
            <v>947</v>
          </cell>
          <cell r="B838" t="str">
            <v>Savannah Milos</v>
          </cell>
          <cell r="C838">
            <v>5</v>
          </cell>
          <cell r="D838" t="str">
            <v>SBS</v>
          </cell>
          <cell r="E838" t="str">
            <v>F</v>
          </cell>
          <cell r="F838" t="str">
            <v>JV</v>
          </cell>
          <cell r="G838" t="str">
            <v>JV GIRLS</v>
          </cell>
        </row>
        <row r="839">
          <cell r="A839">
            <v>948</v>
          </cell>
          <cell r="B839" t="str">
            <v>Kendall Regan</v>
          </cell>
          <cell r="C839">
            <v>6</v>
          </cell>
          <cell r="D839" t="str">
            <v>SBS</v>
          </cell>
          <cell r="E839" t="str">
            <v>F</v>
          </cell>
          <cell r="F839" t="str">
            <v>JV</v>
          </cell>
          <cell r="G839" t="str">
            <v>JV GIRLS</v>
          </cell>
        </row>
        <row r="840">
          <cell r="A840">
            <v>949</v>
          </cell>
          <cell r="B840" t="str">
            <v>Michelina Estremera</v>
          </cell>
          <cell r="C840">
            <v>6</v>
          </cell>
          <cell r="D840" t="str">
            <v>SBS</v>
          </cell>
          <cell r="E840" t="str">
            <v>F</v>
          </cell>
          <cell r="F840" t="str">
            <v>JV</v>
          </cell>
          <cell r="G840" t="str">
            <v>JV GIRLS</v>
          </cell>
        </row>
        <row r="841">
          <cell r="A841">
            <v>950</v>
          </cell>
          <cell r="B841" t="str">
            <v>Adam Dzuban</v>
          </cell>
          <cell r="C841">
            <v>5</v>
          </cell>
          <cell r="D841" t="str">
            <v>SBS</v>
          </cell>
          <cell r="E841" t="str">
            <v>M</v>
          </cell>
          <cell r="F841" t="str">
            <v>JV</v>
          </cell>
          <cell r="G841" t="str">
            <v>JV BOYS</v>
          </cell>
        </row>
        <row r="842">
          <cell r="A842">
            <v>951</v>
          </cell>
          <cell r="B842" t="str">
            <v>Daniel Firewicz</v>
          </cell>
          <cell r="C842">
            <v>5</v>
          </cell>
          <cell r="D842" t="str">
            <v>SBS</v>
          </cell>
          <cell r="E842" t="str">
            <v>M</v>
          </cell>
          <cell r="F842" t="str">
            <v>JV</v>
          </cell>
          <cell r="G842" t="str">
            <v>JV BOYS</v>
          </cell>
        </row>
        <row r="843">
          <cell r="A843">
            <v>952</v>
          </cell>
          <cell r="B843" t="str">
            <v>Gino Paul Emanuele</v>
          </cell>
          <cell r="C843">
            <v>5</v>
          </cell>
          <cell r="D843" t="str">
            <v>SBS</v>
          </cell>
          <cell r="E843" t="str">
            <v>M</v>
          </cell>
          <cell r="F843" t="str">
            <v>JV</v>
          </cell>
          <cell r="G843" t="str">
            <v>JV BOYS</v>
          </cell>
        </row>
        <row r="844">
          <cell r="A844">
            <v>953</v>
          </cell>
          <cell r="B844" t="str">
            <v>Jay Sen</v>
          </cell>
          <cell r="C844">
            <v>5</v>
          </cell>
          <cell r="D844" t="str">
            <v>SBS</v>
          </cell>
          <cell r="E844" t="str">
            <v>M</v>
          </cell>
          <cell r="F844" t="str">
            <v>JV</v>
          </cell>
          <cell r="G844" t="str">
            <v>JV BOYS</v>
          </cell>
        </row>
        <row r="845">
          <cell r="A845">
            <v>954</v>
          </cell>
          <cell r="B845" t="str">
            <v>Patrick Malandra</v>
          </cell>
          <cell r="C845">
            <v>5</v>
          </cell>
          <cell r="D845" t="str">
            <v>SBS</v>
          </cell>
          <cell r="E845" t="str">
            <v>M</v>
          </cell>
          <cell r="F845" t="str">
            <v>JV</v>
          </cell>
          <cell r="G845" t="str">
            <v>JV BOYS</v>
          </cell>
        </row>
        <row r="846">
          <cell r="A846">
            <v>955</v>
          </cell>
          <cell r="B846" t="str">
            <v>Peter Reynolds</v>
          </cell>
          <cell r="C846">
            <v>5</v>
          </cell>
          <cell r="D846" t="str">
            <v>SBS</v>
          </cell>
          <cell r="E846" t="str">
            <v>M</v>
          </cell>
          <cell r="F846" t="str">
            <v>JV</v>
          </cell>
          <cell r="G846" t="str">
            <v>JV BOYS</v>
          </cell>
        </row>
        <row r="847">
          <cell r="A847">
            <v>956</v>
          </cell>
          <cell r="B847" t="str">
            <v>Erik Matthews</v>
          </cell>
          <cell r="C847">
            <v>6</v>
          </cell>
          <cell r="D847" t="str">
            <v>SBS</v>
          </cell>
          <cell r="E847" t="str">
            <v>M</v>
          </cell>
          <cell r="F847" t="str">
            <v>JV</v>
          </cell>
          <cell r="G847" t="str">
            <v>JV BOYS</v>
          </cell>
        </row>
        <row r="848">
          <cell r="A848">
            <v>957</v>
          </cell>
          <cell r="B848" t="str">
            <v>John Robinson</v>
          </cell>
          <cell r="C848">
            <v>6</v>
          </cell>
          <cell r="D848" t="str">
            <v>SBS</v>
          </cell>
          <cell r="E848" t="str">
            <v>M</v>
          </cell>
          <cell r="F848" t="str">
            <v>JV</v>
          </cell>
          <cell r="G848" t="str">
            <v>JV BOYS</v>
          </cell>
        </row>
        <row r="849">
          <cell r="A849">
            <v>958</v>
          </cell>
          <cell r="B849" t="str">
            <v>Cherokee Billings</v>
          </cell>
          <cell r="C849">
            <v>7</v>
          </cell>
          <cell r="D849" t="str">
            <v>SBS</v>
          </cell>
          <cell r="E849" t="str">
            <v>F</v>
          </cell>
          <cell r="F849" t="str">
            <v>Varsity</v>
          </cell>
          <cell r="G849" t="str">
            <v>VARSITY GIRLS</v>
          </cell>
        </row>
        <row r="850">
          <cell r="A850">
            <v>959</v>
          </cell>
          <cell r="B850" t="str">
            <v>Erin Gurtner</v>
          </cell>
          <cell r="C850">
            <v>7</v>
          </cell>
          <cell r="D850" t="str">
            <v>SBS</v>
          </cell>
          <cell r="E850" t="str">
            <v>F</v>
          </cell>
          <cell r="F850" t="str">
            <v>Varsity</v>
          </cell>
          <cell r="G850" t="str">
            <v>VARSITY GIRLS</v>
          </cell>
        </row>
        <row r="851">
          <cell r="A851">
            <v>960</v>
          </cell>
          <cell r="B851" t="str">
            <v>Sarah Penrod</v>
          </cell>
          <cell r="C851">
            <v>7</v>
          </cell>
          <cell r="D851" t="str">
            <v>SBS</v>
          </cell>
          <cell r="E851" t="str">
            <v>F</v>
          </cell>
          <cell r="F851" t="str">
            <v>Varsity</v>
          </cell>
          <cell r="G851" t="str">
            <v>VARSITY GIRLS</v>
          </cell>
        </row>
        <row r="852">
          <cell r="A852">
            <v>961</v>
          </cell>
          <cell r="B852" t="str">
            <v>Anna Reynolds</v>
          </cell>
          <cell r="C852">
            <v>8</v>
          </cell>
          <cell r="D852" t="str">
            <v>SBS</v>
          </cell>
          <cell r="E852" t="str">
            <v>F</v>
          </cell>
          <cell r="F852" t="str">
            <v>Varsity</v>
          </cell>
          <cell r="G852" t="str">
            <v>VARSITY GIRLS</v>
          </cell>
        </row>
        <row r="853">
          <cell r="A853">
            <v>962</v>
          </cell>
          <cell r="B853" t="str">
            <v>Julia Webster</v>
          </cell>
          <cell r="C853">
            <v>8</v>
          </cell>
          <cell r="D853" t="str">
            <v>SBS</v>
          </cell>
          <cell r="E853" t="str">
            <v>F</v>
          </cell>
          <cell r="F853" t="str">
            <v>Varsity</v>
          </cell>
          <cell r="G853" t="str">
            <v>VARSITY GIRLS</v>
          </cell>
        </row>
        <row r="854">
          <cell r="A854">
            <v>963</v>
          </cell>
          <cell r="B854" t="str">
            <v>Jordan Rutter</v>
          </cell>
          <cell r="C854">
            <v>7</v>
          </cell>
          <cell r="D854" t="str">
            <v>SBS</v>
          </cell>
          <cell r="E854" t="str">
            <v>M</v>
          </cell>
          <cell r="F854" t="str">
            <v>Varsity</v>
          </cell>
          <cell r="G854" t="str">
            <v>VARSITY BOYS</v>
          </cell>
        </row>
        <row r="855">
          <cell r="A855">
            <v>964</v>
          </cell>
          <cell r="B855" t="str">
            <v>Nicolas Fuller</v>
          </cell>
          <cell r="C855">
            <v>7</v>
          </cell>
          <cell r="D855" t="str">
            <v>SBS</v>
          </cell>
          <cell r="E855" t="str">
            <v>M</v>
          </cell>
          <cell r="F855" t="str">
            <v>Varsity</v>
          </cell>
          <cell r="G855" t="str">
            <v>VARSITY BOYS</v>
          </cell>
        </row>
        <row r="856">
          <cell r="A856">
            <v>965</v>
          </cell>
          <cell r="B856" t="str">
            <v>Zackery Zigarovich</v>
          </cell>
          <cell r="C856">
            <v>7</v>
          </cell>
          <cell r="D856" t="str">
            <v>SBS</v>
          </cell>
          <cell r="E856" t="str">
            <v>M</v>
          </cell>
          <cell r="F856" t="str">
            <v>Varsity</v>
          </cell>
          <cell r="G856" t="str">
            <v>VARSITY BOYS</v>
          </cell>
        </row>
        <row r="857">
          <cell r="A857">
            <v>966</v>
          </cell>
          <cell r="B857" t="str">
            <v>Jeremy Arbster</v>
          </cell>
          <cell r="C857">
            <v>8</v>
          </cell>
          <cell r="D857" t="str">
            <v>SBS</v>
          </cell>
          <cell r="E857" t="str">
            <v>M</v>
          </cell>
          <cell r="F857" t="str">
            <v>Varsity</v>
          </cell>
          <cell r="G857" t="str">
            <v>VARSITY BOYS</v>
          </cell>
        </row>
        <row r="858">
          <cell r="A858">
            <v>967</v>
          </cell>
          <cell r="B858" t="str">
            <v>Ryan Bozicevic</v>
          </cell>
          <cell r="C858">
            <v>8</v>
          </cell>
          <cell r="D858" t="str">
            <v>SBS</v>
          </cell>
          <cell r="E858" t="str">
            <v>M</v>
          </cell>
          <cell r="F858" t="str">
            <v>Varsity</v>
          </cell>
          <cell r="G858" t="str">
            <v>VARSITY BOYS</v>
          </cell>
        </row>
        <row r="859">
          <cell r="A859">
            <v>968</v>
          </cell>
          <cell r="B859" t="str">
            <v>William Kromka</v>
          </cell>
          <cell r="C859">
            <v>8</v>
          </cell>
          <cell r="D859" t="str">
            <v>SBS</v>
          </cell>
          <cell r="E859" t="str">
            <v>M</v>
          </cell>
          <cell r="F859" t="str">
            <v>Varsity</v>
          </cell>
          <cell r="G859" t="str">
            <v>VARSITY BOYS</v>
          </cell>
        </row>
        <row r="860">
          <cell r="A860">
            <v>969</v>
          </cell>
          <cell r="B860" t="str">
            <v>Addison Bell</v>
          </cell>
          <cell r="C860">
            <v>4</v>
          </cell>
          <cell r="D860" t="str">
            <v>SBS</v>
          </cell>
          <cell r="E860" t="str">
            <v>F</v>
          </cell>
          <cell r="F860" t="str">
            <v>Dev</v>
          </cell>
          <cell r="G860" t="str">
            <v>DEV GIRLS</v>
          </cell>
        </row>
        <row r="861">
          <cell r="A861">
            <v>975</v>
          </cell>
          <cell r="B861" t="str">
            <v>Raegan Faulds</v>
          </cell>
          <cell r="C861">
            <v>3</v>
          </cell>
          <cell r="D861" t="str">
            <v>GAB</v>
          </cell>
          <cell r="E861" t="str">
            <v>F</v>
          </cell>
          <cell r="F861" t="str">
            <v>Dev</v>
          </cell>
          <cell r="G861" t="str">
            <v>DEV GIRLS</v>
          </cell>
        </row>
        <row r="862">
          <cell r="A862">
            <v>976</v>
          </cell>
          <cell r="B862" t="str">
            <v>Madison Mazzie</v>
          </cell>
          <cell r="C862">
            <v>3</v>
          </cell>
          <cell r="D862" t="str">
            <v>GAB</v>
          </cell>
          <cell r="E862" t="str">
            <v>F</v>
          </cell>
          <cell r="F862" t="str">
            <v>Dev</v>
          </cell>
          <cell r="G862" t="str">
            <v>DEV GIRLS</v>
          </cell>
        </row>
        <row r="863">
          <cell r="A863">
            <v>977</v>
          </cell>
          <cell r="B863" t="str">
            <v>Emma Shelpman</v>
          </cell>
          <cell r="C863">
            <v>3</v>
          </cell>
          <cell r="D863" t="str">
            <v>GAB</v>
          </cell>
          <cell r="E863" t="str">
            <v>F</v>
          </cell>
          <cell r="F863" t="str">
            <v>Dev</v>
          </cell>
          <cell r="G863" t="str">
            <v>DEV GIRLS</v>
          </cell>
        </row>
        <row r="864">
          <cell r="A864">
            <v>978</v>
          </cell>
          <cell r="B864" t="str">
            <v>Sutherland Olivia</v>
          </cell>
          <cell r="C864">
            <v>3</v>
          </cell>
          <cell r="D864" t="str">
            <v>GAB</v>
          </cell>
          <cell r="E864" t="str">
            <v>F</v>
          </cell>
          <cell r="F864" t="str">
            <v>Dev</v>
          </cell>
          <cell r="G864" t="str">
            <v>DEV GIRLS</v>
          </cell>
        </row>
        <row r="865">
          <cell r="A865">
            <v>979</v>
          </cell>
          <cell r="B865" t="str">
            <v>Tyler Horvath</v>
          </cell>
          <cell r="C865">
            <v>3</v>
          </cell>
          <cell r="D865" t="str">
            <v>GAB</v>
          </cell>
          <cell r="E865" t="str">
            <v>M</v>
          </cell>
          <cell r="F865" t="str">
            <v>Dev</v>
          </cell>
          <cell r="G865" t="str">
            <v>DEV BOYS</v>
          </cell>
        </row>
        <row r="866">
          <cell r="A866">
            <v>980</v>
          </cell>
          <cell r="B866" t="str">
            <v>Anthony Sturges</v>
          </cell>
          <cell r="C866">
            <v>3</v>
          </cell>
          <cell r="D866" t="str">
            <v>GAB</v>
          </cell>
          <cell r="E866" t="str">
            <v>M</v>
          </cell>
          <cell r="F866" t="str">
            <v>Dev</v>
          </cell>
          <cell r="G866" t="str">
            <v>DEV BOYS</v>
          </cell>
        </row>
        <row r="867">
          <cell r="A867">
            <v>981</v>
          </cell>
          <cell r="B867" t="str">
            <v>Aiden Barrett</v>
          </cell>
          <cell r="C867">
            <v>4</v>
          </cell>
          <cell r="D867" t="str">
            <v>GAB</v>
          </cell>
          <cell r="E867" t="str">
            <v>M</v>
          </cell>
          <cell r="F867" t="str">
            <v>Dev</v>
          </cell>
          <cell r="G867" t="str">
            <v>DEV BOYS</v>
          </cell>
        </row>
        <row r="868">
          <cell r="A868">
            <v>982</v>
          </cell>
          <cell r="B868" t="str">
            <v>Andrew Callaghan</v>
          </cell>
          <cell r="C868">
            <v>4</v>
          </cell>
          <cell r="D868" t="str">
            <v>GAB</v>
          </cell>
          <cell r="E868" t="str">
            <v>M</v>
          </cell>
          <cell r="F868" t="str">
            <v>Dev</v>
          </cell>
          <cell r="G868" t="str">
            <v>DEV BOYS</v>
          </cell>
        </row>
        <row r="869">
          <cell r="A869">
            <v>983</v>
          </cell>
          <cell r="B869" t="str">
            <v>Caleb Fruscello</v>
          </cell>
          <cell r="C869">
            <v>4</v>
          </cell>
          <cell r="D869" t="str">
            <v>GAB</v>
          </cell>
          <cell r="E869" t="str">
            <v>M</v>
          </cell>
          <cell r="F869" t="str">
            <v>Dev</v>
          </cell>
          <cell r="G869" t="str">
            <v>DEV BOYS</v>
          </cell>
        </row>
        <row r="870">
          <cell r="A870">
            <v>984</v>
          </cell>
          <cell r="B870" t="str">
            <v>Santelli Lizzy</v>
          </cell>
          <cell r="C870">
            <v>4</v>
          </cell>
          <cell r="D870" t="str">
            <v>GAB</v>
          </cell>
          <cell r="E870" t="str">
            <v>F</v>
          </cell>
          <cell r="F870" t="str">
            <v>Dev</v>
          </cell>
          <cell r="G870" t="str">
            <v>DEV GIRLS</v>
          </cell>
        </row>
        <row r="871">
          <cell r="A871">
            <v>985</v>
          </cell>
          <cell r="B871" t="str">
            <v>Allura Stephenson</v>
          </cell>
          <cell r="C871">
            <v>4</v>
          </cell>
          <cell r="D871" t="str">
            <v>GAB</v>
          </cell>
          <cell r="E871" t="str">
            <v>F</v>
          </cell>
          <cell r="F871" t="str">
            <v>Dev</v>
          </cell>
          <cell r="G871" t="str">
            <v>DEV GIRLS</v>
          </cell>
        </row>
        <row r="872">
          <cell r="A872">
            <v>986</v>
          </cell>
          <cell r="B872" t="str">
            <v>Marina Guilinger</v>
          </cell>
          <cell r="C872">
            <v>4</v>
          </cell>
          <cell r="D872" t="str">
            <v>GAB</v>
          </cell>
          <cell r="E872" t="str">
            <v>F</v>
          </cell>
          <cell r="F872" t="str">
            <v>Dev</v>
          </cell>
          <cell r="G872" t="str">
            <v>DEV GIRLS</v>
          </cell>
        </row>
        <row r="873">
          <cell r="A873">
            <v>987</v>
          </cell>
          <cell r="B873" t="str">
            <v>Anne Hampton</v>
          </cell>
          <cell r="C873">
            <v>4</v>
          </cell>
          <cell r="D873" t="str">
            <v>GAB</v>
          </cell>
          <cell r="E873" t="str">
            <v>F</v>
          </cell>
          <cell r="F873" t="str">
            <v>Dev</v>
          </cell>
          <cell r="G873" t="str">
            <v>DEV GIRLS</v>
          </cell>
        </row>
        <row r="874">
          <cell r="A874">
            <v>988</v>
          </cell>
          <cell r="B874" t="str">
            <v>Allison Lease</v>
          </cell>
          <cell r="C874">
            <v>4</v>
          </cell>
          <cell r="D874" t="str">
            <v>GAB</v>
          </cell>
          <cell r="E874" t="str">
            <v>F</v>
          </cell>
          <cell r="F874" t="str">
            <v>Dev</v>
          </cell>
          <cell r="G874" t="str">
            <v>DEV GIRLS</v>
          </cell>
        </row>
        <row r="875">
          <cell r="A875">
            <v>989</v>
          </cell>
          <cell r="B875" t="str">
            <v>Kathryn Raynes</v>
          </cell>
          <cell r="C875">
            <v>4</v>
          </cell>
          <cell r="D875" t="str">
            <v>GAB</v>
          </cell>
          <cell r="E875" t="str">
            <v>F</v>
          </cell>
          <cell r="F875" t="str">
            <v>Dev</v>
          </cell>
          <cell r="G875" t="str">
            <v>DEV GIRLS</v>
          </cell>
        </row>
        <row r="876">
          <cell r="A876">
            <v>990</v>
          </cell>
          <cell r="B876" t="str">
            <v>Mary Hampton</v>
          </cell>
          <cell r="C876">
            <v>5</v>
          </cell>
          <cell r="D876" t="str">
            <v>GAB</v>
          </cell>
          <cell r="E876" t="str">
            <v>F</v>
          </cell>
          <cell r="F876" t="str">
            <v>JV</v>
          </cell>
          <cell r="G876" t="str">
            <v>JV GIRLS</v>
          </cell>
        </row>
        <row r="877">
          <cell r="A877">
            <v>991</v>
          </cell>
          <cell r="B877" t="str">
            <v>Julia Johnson</v>
          </cell>
          <cell r="C877">
            <v>5</v>
          </cell>
          <cell r="D877" t="str">
            <v>GAB</v>
          </cell>
          <cell r="E877" t="str">
            <v>F</v>
          </cell>
          <cell r="F877" t="str">
            <v>JV</v>
          </cell>
          <cell r="G877" t="str">
            <v>JV GIRLS</v>
          </cell>
        </row>
        <row r="878">
          <cell r="A878">
            <v>992</v>
          </cell>
          <cell r="B878" t="str">
            <v>Haley Nieman</v>
          </cell>
          <cell r="C878">
            <v>5</v>
          </cell>
          <cell r="D878" t="str">
            <v>GAB</v>
          </cell>
          <cell r="E878" t="str">
            <v>F</v>
          </cell>
          <cell r="F878" t="str">
            <v>JV</v>
          </cell>
          <cell r="G878" t="str">
            <v>JV GIRLS</v>
          </cell>
        </row>
        <row r="879">
          <cell r="A879">
            <v>993</v>
          </cell>
          <cell r="B879" t="str">
            <v>Carson Barone</v>
          </cell>
          <cell r="C879">
            <v>5</v>
          </cell>
          <cell r="D879" t="str">
            <v>GAB</v>
          </cell>
          <cell r="E879" t="str">
            <v>M</v>
          </cell>
          <cell r="F879" t="str">
            <v>JV</v>
          </cell>
          <cell r="G879" t="str">
            <v>JV BOYS</v>
          </cell>
        </row>
        <row r="880">
          <cell r="A880">
            <v>994</v>
          </cell>
          <cell r="B880" t="str">
            <v>Rupert Erik</v>
          </cell>
          <cell r="C880">
            <v>5</v>
          </cell>
          <cell r="D880" t="str">
            <v>GAB</v>
          </cell>
          <cell r="E880" t="str">
            <v>M</v>
          </cell>
          <cell r="F880" t="str">
            <v>JV</v>
          </cell>
          <cell r="G880" t="str">
            <v>JV BOYS</v>
          </cell>
        </row>
        <row r="881">
          <cell r="A881">
            <v>995</v>
          </cell>
          <cell r="B881" t="str">
            <v>Leo Schorr</v>
          </cell>
          <cell r="C881">
            <v>5</v>
          </cell>
          <cell r="D881" t="str">
            <v>GAB</v>
          </cell>
          <cell r="E881" t="str">
            <v>M</v>
          </cell>
          <cell r="F881" t="str">
            <v>JV</v>
          </cell>
          <cell r="G881" t="str">
            <v>JV BOYS</v>
          </cell>
        </row>
        <row r="882">
          <cell r="A882">
            <v>996</v>
          </cell>
          <cell r="B882" t="str">
            <v>Jake Ranft</v>
          </cell>
          <cell r="C882">
            <v>5</v>
          </cell>
          <cell r="D882" t="str">
            <v>GAB</v>
          </cell>
          <cell r="E882" t="str">
            <v>M</v>
          </cell>
          <cell r="F882" t="str">
            <v>JV</v>
          </cell>
          <cell r="G882" t="str">
            <v>JV BOYS</v>
          </cell>
        </row>
        <row r="883">
          <cell r="A883">
            <v>997</v>
          </cell>
          <cell r="B883" t="str">
            <v>Zacary Starr</v>
          </cell>
          <cell r="C883">
            <v>5</v>
          </cell>
          <cell r="D883" t="str">
            <v>GAB</v>
          </cell>
          <cell r="E883" t="str">
            <v>M</v>
          </cell>
          <cell r="F883" t="str">
            <v>JV</v>
          </cell>
          <cell r="G883" t="str">
            <v>JV BOYS</v>
          </cell>
        </row>
        <row r="884">
          <cell r="A884">
            <v>998</v>
          </cell>
          <cell r="B884" t="str">
            <v>Zachary Horvath</v>
          </cell>
          <cell r="C884">
            <v>5</v>
          </cell>
          <cell r="D884" t="str">
            <v>GAB</v>
          </cell>
          <cell r="E884" t="str">
            <v>M</v>
          </cell>
          <cell r="F884" t="str">
            <v>JV</v>
          </cell>
          <cell r="G884" t="str">
            <v>JV BOYS</v>
          </cell>
        </row>
        <row r="885">
          <cell r="A885">
            <v>999</v>
          </cell>
          <cell r="B885" t="str">
            <v>Alexandra Santelli</v>
          </cell>
          <cell r="C885">
            <v>6</v>
          </cell>
          <cell r="D885" t="str">
            <v>GAB</v>
          </cell>
          <cell r="E885" t="str">
            <v>F</v>
          </cell>
          <cell r="F885" t="str">
            <v>JV</v>
          </cell>
          <cell r="G885" t="str">
            <v>JV GIRLS</v>
          </cell>
        </row>
        <row r="886">
          <cell r="A886">
            <v>1000</v>
          </cell>
          <cell r="B886" t="str">
            <v>Amber Kuss</v>
          </cell>
          <cell r="C886">
            <v>6</v>
          </cell>
          <cell r="D886" t="str">
            <v>GAB</v>
          </cell>
          <cell r="E886" t="str">
            <v>F</v>
          </cell>
          <cell r="F886" t="str">
            <v>JV</v>
          </cell>
          <cell r="G886" t="str">
            <v>JV GIRLS</v>
          </cell>
        </row>
        <row r="887">
          <cell r="A887">
            <v>1001</v>
          </cell>
          <cell r="B887" t="str">
            <v>Emily Fruscello</v>
          </cell>
          <cell r="C887">
            <v>6</v>
          </cell>
          <cell r="D887" t="str">
            <v>GAB</v>
          </cell>
          <cell r="E887" t="str">
            <v>F</v>
          </cell>
          <cell r="F887" t="str">
            <v>JV</v>
          </cell>
          <cell r="G887" t="str">
            <v>JV GIRLS</v>
          </cell>
        </row>
        <row r="888">
          <cell r="A888">
            <v>1002</v>
          </cell>
          <cell r="B888" t="str">
            <v>Theresa Callaghan</v>
          </cell>
          <cell r="C888">
            <v>6</v>
          </cell>
          <cell r="D888" t="str">
            <v>GAB</v>
          </cell>
          <cell r="E888" t="str">
            <v>F</v>
          </cell>
          <cell r="F888" t="str">
            <v>JV</v>
          </cell>
          <cell r="G888" t="str">
            <v>JV GIRLS</v>
          </cell>
        </row>
        <row r="889">
          <cell r="A889">
            <v>1003</v>
          </cell>
          <cell r="B889" t="str">
            <v>Abigail Lease</v>
          </cell>
          <cell r="C889">
            <v>6</v>
          </cell>
          <cell r="D889" t="str">
            <v>GAB</v>
          </cell>
          <cell r="E889" t="str">
            <v>F</v>
          </cell>
          <cell r="F889" t="str">
            <v>JV</v>
          </cell>
          <cell r="G889" t="str">
            <v>JV GIRLS</v>
          </cell>
        </row>
        <row r="890">
          <cell r="A890">
            <v>1004</v>
          </cell>
          <cell r="B890" t="str">
            <v>Sebastiano Civitello</v>
          </cell>
          <cell r="C890">
            <v>6</v>
          </cell>
          <cell r="D890" t="str">
            <v>GAB</v>
          </cell>
          <cell r="E890" t="str">
            <v>M</v>
          </cell>
          <cell r="F890" t="str">
            <v>JV</v>
          </cell>
          <cell r="G890" t="str">
            <v>JV BOYS</v>
          </cell>
        </row>
        <row r="891">
          <cell r="A891">
            <v>1005</v>
          </cell>
          <cell r="B891" t="str">
            <v>Jacob Staley</v>
          </cell>
          <cell r="C891">
            <v>6</v>
          </cell>
          <cell r="D891" t="str">
            <v>GAB</v>
          </cell>
          <cell r="E891" t="str">
            <v>M</v>
          </cell>
          <cell r="F891" t="str">
            <v>JV</v>
          </cell>
          <cell r="G891" t="str">
            <v>JV BOYS</v>
          </cell>
        </row>
        <row r="892">
          <cell r="A892">
            <v>1006</v>
          </cell>
          <cell r="B892" t="str">
            <v>Andrew Barrett</v>
          </cell>
          <cell r="C892">
            <v>7</v>
          </cell>
          <cell r="D892" t="str">
            <v>GAB</v>
          </cell>
          <cell r="E892" t="str">
            <v>M</v>
          </cell>
          <cell r="F892" t="str">
            <v>Varsity</v>
          </cell>
          <cell r="G892" t="str">
            <v>VARSITY BOYS</v>
          </cell>
        </row>
        <row r="893">
          <cell r="A893">
            <v>1007</v>
          </cell>
          <cell r="B893" t="str">
            <v>Maximillian Tiriobo</v>
          </cell>
          <cell r="C893">
            <v>7</v>
          </cell>
          <cell r="D893" t="str">
            <v>GAB</v>
          </cell>
          <cell r="E893" t="str">
            <v>M</v>
          </cell>
          <cell r="F893" t="str">
            <v>Varsity</v>
          </cell>
          <cell r="G893" t="str">
            <v>VARSITY BOYS</v>
          </cell>
        </row>
        <row r="894">
          <cell r="A894">
            <v>1008</v>
          </cell>
          <cell r="B894" t="str">
            <v>Luke Campana</v>
          </cell>
          <cell r="C894">
            <v>8</v>
          </cell>
          <cell r="D894" t="str">
            <v>GAB</v>
          </cell>
          <cell r="E894" t="str">
            <v>M</v>
          </cell>
          <cell r="F894" t="str">
            <v>Varsity</v>
          </cell>
          <cell r="G894" t="str">
            <v>VARSITY BOYS</v>
          </cell>
        </row>
        <row r="895">
          <cell r="A895">
            <v>1009</v>
          </cell>
          <cell r="B895" t="str">
            <v>Ryan Gannon</v>
          </cell>
          <cell r="C895">
            <v>8</v>
          </cell>
          <cell r="D895" t="str">
            <v>GAB</v>
          </cell>
          <cell r="E895" t="str">
            <v>M</v>
          </cell>
          <cell r="F895" t="str">
            <v>Varsity</v>
          </cell>
          <cell r="G895" t="str">
            <v>VARSITY BOYS</v>
          </cell>
        </row>
        <row r="896">
          <cell r="A896">
            <v>1010</v>
          </cell>
          <cell r="B896" t="str">
            <v>Carly Birks</v>
          </cell>
          <cell r="C896">
            <v>6</v>
          </cell>
          <cell r="D896" t="str">
            <v>GAB</v>
          </cell>
          <cell r="E896" t="str">
            <v>F</v>
          </cell>
          <cell r="F896" t="str">
            <v>JV</v>
          </cell>
          <cell r="G896" t="str">
            <v>JV GIRLS</v>
          </cell>
        </row>
        <row r="897">
          <cell r="A897">
            <v>1011</v>
          </cell>
          <cell r="B897" t="str">
            <v>Nevaeh Nuovo</v>
          </cell>
          <cell r="C897">
            <v>6</v>
          </cell>
          <cell r="D897" t="str">
            <v>GAB</v>
          </cell>
          <cell r="E897" t="str">
            <v>F</v>
          </cell>
          <cell r="F897" t="str">
            <v>JV</v>
          </cell>
          <cell r="G897" t="str">
            <v>JV GIRLS</v>
          </cell>
        </row>
        <row r="898">
          <cell r="A898">
            <v>1012</v>
          </cell>
          <cell r="B898" t="str">
            <v>Kerrigan Mangan</v>
          </cell>
          <cell r="C898">
            <v>6</v>
          </cell>
          <cell r="D898" t="str">
            <v>GAB</v>
          </cell>
          <cell r="E898" t="str">
            <v>F</v>
          </cell>
          <cell r="F898" t="str">
            <v>JV</v>
          </cell>
          <cell r="G898" t="str">
            <v>JV GIRLS</v>
          </cell>
        </row>
        <row r="899">
          <cell r="A899">
            <v>1013</v>
          </cell>
          <cell r="B899" t="str">
            <v>Rosemary Tiriobo</v>
          </cell>
          <cell r="C899">
            <v>1</v>
          </cell>
          <cell r="D899" t="str">
            <v>GAB</v>
          </cell>
          <cell r="E899" t="str">
            <v>F</v>
          </cell>
          <cell r="F899" t="str">
            <v>Dev</v>
          </cell>
          <cell r="G899" t="str">
            <v>DEV GIRLS</v>
          </cell>
        </row>
        <row r="900">
          <cell r="A900">
            <v>1015</v>
          </cell>
          <cell r="B900" t="str">
            <v>Evangeline davenport-stitzer</v>
          </cell>
          <cell r="C900">
            <v>3</v>
          </cell>
          <cell r="D900" t="str">
            <v>PUC</v>
          </cell>
          <cell r="E900" t="str">
            <v>F</v>
          </cell>
          <cell r="F900" t="str">
            <v>Dev</v>
          </cell>
          <cell r="G900" t="str">
            <v>DEV GIRLS</v>
          </cell>
        </row>
        <row r="901">
          <cell r="A901">
            <v>1016</v>
          </cell>
          <cell r="B901" t="str">
            <v>Lucia Pelling</v>
          </cell>
          <cell r="C901">
            <v>4</v>
          </cell>
          <cell r="D901" t="str">
            <v>PUC</v>
          </cell>
          <cell r="E901" t="str">
            <v>F</v>
          </cell>
          <cell r="F901" t="str">
            <v>Dev</v>
          </cell>
          <cell r="G901" t="str">
            <v>DEV GIRLS</v>
          </cell>
        </row>
        <row r="902">
          <cell r="A902">
            <v>1017</v>
          </cell>
          <cell r="B902" t="str">
            <v>Matthew Love</v>
          </cell>
          <cell r="C902">
            <v>4</v>
          </cell>
          <cell r="D902" t="str">
            <v>PUC</v>
          </cell>
          <cell r="E902" t="str">
            <v>M</v>
          </cell>
          <cell r="F902" t="str">
            <v>Dev</v>
          </cell>
          <cell r="G902" t="str">
            <v>DEV BOYS</v>
          </cell>
        </row>
        <row r="903">
          <cell r="A903">
            <v>1018</v>
          </cell>
          <cell r="B903" t="str">
            <v>Raymond Porter, III</v>
          </cell>
          <cell r="C903">
            <v>4</v>
          </cell>
          <cell r="D903" t="str">
            <v>PUC</v>
          </cell>
          <cell r="E903" t="str">
            <v>M</v>
          </cell>
          <cell r="F903" t="str">
            <v>Dev</v>
          </cell>
          <cell r="G903" t="str">
            <v>DEV BOYS</v>
          </cell>
        </row>
        <row r="904">
          <cell r="A904">
            <v>1019</v>
          </cell>
          <cell r="B904" t="str">
            <v>Robert Felter</v>
          </cell>
          <cell r="C904">
            <v>4</v>
          </cell>
          <cell r="D904" t="str">
            <v>PUC</v>
          </cell>
          <cell r="E904" t="str">
            <v>M</v>
          </cell>
          <cell r="F904" t="str">
            <v>Dev</v>
          </cell>
          <cell r="G904" t="str">
            <v>DEV BOYS</v>
          </cell>
        </row>
        <row r="905">
          <cell r="A905">
            <v>1020</v>
          </cell>
          <cell r="B905" t="str">
            <v>Maria Sprenkel</v>
          </cell>
          <cell r="C905">
            <v>6</v>
          </cell>
          <cell r="D905" t="str">
            <v>PUC</v>
          </cell>
          <cell r="E905" t="str">
            <v>F</v>
          </cell>
          <cell r="F905" t="str">
            <v>JV</v>
          </cell>
          <cell r="G905" t="str">
            <v>JV GIRLS</v>
          </cell>
        </row>
        <row r="906">
          <cell r="A906">
            <v>1021</v>
          </cell>
          <cell r="B906" t="str">
            <v>Nina Sansone</v>
          </cell>
          <cell r="C906">
            <v>6</v>
          </cell>
          <cell r="D906" t="str">
            <v>PUC</v>
          </cell>
          <cell r="E906" t="str">
            <v>F</v>
          </cell>
          <cell r="F906" t="str">
            <v>JV</v>
          </cell>
          <cell r="G906" t="str">
            <v>JV GIRLS</v>
          </cell>
        </row>
        <row r="907">
          <cell r="A907">
            <v>1022</v>
          </cell>
          <cell r="B907" t="str">
            <v>Graeme Woo</v>
          </cell>
          <cell r="C907">
            <v>6</v>
          </cell>
          <cell r="D907" t="str">
            <v>PUC</v>
          </cell>
          <cell r="E907" t="str">
            <v>M</v>
          </cell>
          <cell r="F907" t="str">
            <v>JV</v>
          </cell>
          <cell r="G907" t="str">
            <v>JV BOYS</v>
          </cell>
        </row>
        <row r="908">
          <cell r="A908">
            <v>1023</v>
          </cell>
          <cell r="B908" t="str">
            <v>Jack VanderMolen</v>
          </cell>
          <cell r="C908">
            <v>6</v>
          </cell>
          <cell r="D908" t="str">
            <v>PUC</v>
          </cell>
          <cell r="E908" t="str">
            <v>M</v>
          </cell>
          <cell r="F908" t="str">
            <v>JV</v>
          </cell>
          <cell r="G908" t="str">
            <v>JV BOYS</v>
          </cell>
        </row>
        <row r="909">
          <cell r="A909">
            <v>1024</v>
          </cell>
          <cell r="B909" t="str">
            <v>Santiago Bradbury</v>
          </cell>
          <cell r="C909">
            <v>6</v>
          </cell>
          <cell r="D909" t="str">
            <v>PUC</v>
          </cell>
          <cell r="E909" t="str">
            <v>M</v>
          </cell>
          <cell r="F909" t="str">
            <v>JV</v>
          </cell>
          <cell r="G909" t="str">
            <v>JV BOYS</v>
          </cell>
        </row>
        <row r="910">
          <cell r="A910">
            <v>1025</v>
          </cell>
          <cell r="B910" t="str">
            <v>Cruz Bradbury</v>
          </cell>
          <cell r="C910">
            <v>8</v>
          </cell>
          <cell r="D910" t="str">
            <v>PUC</v>
          </cell>
          <cell r="E910" t="str">
            <v>M</v>
          </cell>
          <cell r="F910" t="str">
            <v>Varsity</v>
          </cell>
          <cell r="G910" t="str">
            <v>VARSITY BOYS</v>
          </cell>
        </row>
        <row r="911">
          <cell r="A911">
            <v>1026</v>
          </cell>
          <cell r="B911" t="str">
            <v>Isaac Graham</v>
          </cell>
          <cell r="C911">
            <v>6</v>
          </cell>
          <cell r="D911" t="str">
            <v>PUC</v>
          </cell>
          <cell r="E911" t="str">
            <v>M</v>
          </cell>
          <cell r="F911" t="str">
            <v>JV</v>
          </cell>
          <cell r="G911" t="str">
            <v>JV BOYS</v>
          </cell>
        </row>
        <row r="912">
          <cell r="A912">
            <v>1027</v>
          </cell>
          <cell r="B912" t="str">
            <v>Isabella Jordan</v>
          </cell>
          <cell r="C912">
            <v>6</v>
          </cell>
          <cell r="D912" t="str">
            <v>PUC</v>
          </cell>
          <cell r="E912" t="str">
            <v>F</v>
          </cell>
          <cell r="F912" t="str">
            <v>JV</v>
          </cell>
          <cell r="G912" t="str">
            <v>JV GIRLS</v>
          </cell>
        </row>
        <row r="913">
          <cell r="A913">
            <v>1028</v>
          </cell>
          <cell r="B913" t="str">
            <v>Kaela Freeman</v>
          </cell>
          <cell r="C913">
            <v>6</v>
          </cell>
          <cell r="D913" t="str">
            <v>PUC</v>
          </cell>
          <cell r="E913" t="str">
            <v>F</v>
          </cell>
          <cell r="F913" t="str">
            <v>JV</v>
          </cell>
          <cell r="G913" t="str">
            <v>JV GIRLS</v>
          </cell>
        </row>
        <row r="914">
          <cell r="A914">
            <v>1035</v>
          </cell>
          <cell r="B914" t="str">
            <v>Danica Nauman</v>
          </cell>
          <cell r="C914">
            <v>3</v>
          </cell>
          <cell r="D914" t="str">
            <v>HTS</v>
          </cell>
          <cell r="E914" t="str">
            <v>F</v>
          </cell>
          <cell r="F914" t="str">
            <v>Dev</v>
          </cell>
          <cell r="G914" t="str">
            <v>DEV GIRLS</v>
          </cell>
        </row>
        <row r="915">
          <cell r="A915">
            <v>1036</v>
          </cell>
          <cell r="B915" t="str">
            <v>Lindsay Bressler</v>
          </cell>
          <cell r="C915">
            <v>3</v>
          </cell>
          <cell r="D915" t="str">
            <v>HTS</v>
          </cell>
          <cell r="E915" t="str">
            <v>F</v>
          </cell>
          <cell r="F915" t="str">
            <v>Dev</v>
          </cell>
          <cell r="G915" t="str">
            <v>DEV GIRLS</v>
          </cell>
        </row>
        <row r="916">
          <cell r="A916">
            <v>1037</v>
          </cell>
          <cell r="B916" t="str">
            <v>Sydney Ligashesky</v>
          </cell>
          <cell r="C916">
            <v>3</v>
          </cell>
          <cell r="D916" t="str">
            <v>HTS</v>
          </cell>
          <cell r="E916" t="str">
            <v>F</v>
          </cell>
          <cell r="F916" t="str">
            <v>Dev</v>
          </cell>
          <cell r="G916" t="str">
            <v>DEV GIRLS</v>
          </cell>
        </row>
        <row r="917">
          <cell r="A917">
            <v>1038</v>
          </cell>
          <cell r="B917" t="str">
            <v>Elise Hornyak</v>
          </cell>
          <cell r="C917">
            <v>4</v>
          </cell>
          <cell r="D917" t="str">
            <v>HTS</v>
          </cell>
          <cell r="E917" t="str">
            <v>F</v>
          </cell>
          <cell r="F917" t="str">
            <v>Dev</v>
          </cell>
          <cell r="G917" t="str">
            <v>DEV GIRLS</v>
          </cell>
        </row>
        <row r="918">
          <cell r="A918">
            <v>1039</v>
          </cell>
          <cell r="B918" t="str">
            <v>Leah Parker</v>
          </cell>
          <cell r="C918">
            <v>4</v>
          </cell>
          <cell r="D918" t="str">
            <v>HTS</v>
          </cell>
          <cell r="E918" t="str">
            <v>F</v>
          </cell>
          <cell r="F918" t="str">
            <v>Dev</v>
          </cell>
          <cell r="G918" t="str">
            <v>DEV GIRLS</v>
          </cell>
        </row>
        <row r="919">
          <cell r="A919">
            <v>1040</v>
          </cell>
          <cell r="B919" t="str">
            <v>Lydia Wegrzynowicz</v>
          </cell>
          <cell r="C919">
            <v>4</v>
          </cell>
          <cell r="D919" t="str">
            <v>HTS</v>
          </cell>
          <cell r="E919" t="str">
            <v>F</v>
          </cell>
          <cell r="F919" t="str">
            <v>Dev</v>
          </cell>
          <cell r="G919" t="str">
            <v>DEV GIRLS</v>
          </cell>
        </row>
        <row r="920">
          <cell r="A920">
            <v>1041</v>
          </cell>
          <cell r="B920" t="str">
            <v>Norah Latouf</v>
          </cell>
          <cell r="C920">
            <v>4</v>
          </cell>
          <cell r="D920" t="str">
            <v>HTS</v>
          </cell>
          <cell r="E920" t="str">
            <v>F</v>
          </cell>
          <cell r="F920" t="str">
            <v>Dev</v>
          </cell>
          <cell r="G920" t="str">
            <v>DEV GIRLS</v>
          </cell>
        </row>
        <row r="921">
          <cell r="A921">
            <v>1042</v>
          </cell>
          <cell r="B921" t="str">
            <v>Sophia Saginaw</v>
          </cell>
          <cell r="C921">
            <v>4</v>
          </cell>
          <cell r="D921" t="str">
            <v>HTS</v>
          </cell>
          <cell r="E921" t="str">
            <v>F</v>
          </cell>
          <cell r="F921" t="str">
            <v>Dev</v>
          </cell>
          <cell r="G921" t="str">
            <v>DEV GIRLS</v>
          </cell>
        </row>
        <row r="922">
          <cell r="A922">
            <v>1043</v>
          </cell>
          <cell r="B922" t="str">
            <v>Zoe Woessnner</v>
          </cell>
          <cell r="C922">
            <v>4</v>
          </cell>
          <cell r="D922" t="str">
            <v>HTS</v>
          </cell>
          <cell r="E922" t="str">
            <v>F</v>
          </cell>
          <cell r="F922" t="str">
            <v>Dev</v>
          </cell>
          <cell r="G922" t="str">
            <v>DEV GIRLS</v>
          </cell>
        </row>
        <row r="923">
          <cell r="A923">
            <v>1044</v>
          </cell>
          <cell r="B923" t="str">
            <v>Aiden Curry</v>
          </cell>
          <cell r="C923">
            <v>3</v>
          </cell>
          <cell r="D923" t="str">
            <v>HTS</v>
          </cell>
          <cell r="E923" t="str">
            <v>M</v>
          </cell>
          <cell r="F923" t="str">
            <v>Dev</v>
          </cell>
          <cell r="G923" t="str">
            <v>DEV BOYS</v>
          </cell>
        </row>
        <row r="924">
          <cell r="A924">
            <v>1045</v>
          </cell>
          <cell r="B924" t="str">
            <v>Alex Smith</v>
          </cell>
          <cell r="C924">
            <v>3</v>
          </cell>
          <cell r="D924" t="str">
            <v>HTS</v>
          </cell>
          <cell r="E924" t="str">
            <v>M</v>
          </cell>
          <cell r="F924" t="str">
            <v>Dev</v>
          </cell>
          <cell r="G924" t="str">
            <v>DEV BOYS</v>
          </cell>
        </row>
        <row r="925">
          <cell r="A925">
            <v>1046</v>
          </cell>
          <cell r="B925" t="str">
            <v>Dominic Michnowicz</v>
          </cell>
          <cell r="C925">
            <v>3</v>
          </cell>
          <cell r="D925" t="str">
            <v>HTS</v>
          </cell>
          <cell r="E925" t="str">
            <v>M</v>
          </cell>
          <cell r="F925" t="str">
            <v>Dev</v>
          </cell>
          <cell r="G925" t="str">
            <v>DEV BOYS</v>
          </cell>
        </row>
        <row r="926">
          <cell r="A926">
            <v>1047</v>
          </cell>
          <cell r="B926" t="str">
            <v>Jack Turina</v>
          </cell>
          <cell r="C926">
            <v>3</v>
          </cell>
          <cell r="D926" t="str">
            <v>HTS</v>
          </cell>
          <cell r="E926" t="str">
            <v>M</v>
          </cell>
          <cell r="F926" t="str">
            <v>Dev</v>
          </cell>
          <cell r="G926" t="str">
            <v>DEV BOYS</v>
          </cell>
        </row>
        <row r="927">
          <cell r="A927">
            <v>1048</v>
          </cell>
          <cell r="B927" t="str">
            <v>MJ Martella</v>
          </cell>
          <cell r="C927">
            <v>3</v>
          </cell>
          <cell r="D927" t="str">
            <v>HTS</v>
          </cell>
          <cell r="E927" t="str">
            <v>M</v>
          </cell>
          <cell r="F927" t="str">
            <v>Dev</v>
          </cell>
          <cell r="G927" t="str">
            <v>DEV BOYS</v>
          </cell>
        </row>
        <row r="928">
          <cell r="A928">
            <v>1049</v>
          </cell>
          <cell r="B928" t="str">
            <v>Owen Ireland</v>
          </cell>
          <cell r="C928">
            <v>3</v>
          </cell>
          <cell r="D928" t="str">
            <v>HTS</v>
          </cell>
          <cell r="E928" t="str">
            <v>M</v>
          </cell>
          <cell r="F928" t="str">
            <v>Dev</v>
          </cell>
          <cell r="G928" t="str">
            <v>DEV BOYS</v>
          </cell>
        </row>
        <row r="929">
          <cell r="A929">
            <v>1050</v>
          </cell>
          <cell r="B929" t="str">
            <v>Christian Williams</v>
          </cell>
          <cell r="C929">
            <v>4</v>
          </cell>
          <cell r="D929" t="str">
            <v>HTS</v>
          </cell>
          <cell r="E929" t="str">
            <v>M</v>
          </cell>
          <cell r="F929" t="str">
            <v>Dev</v>
          </cell>
          <cell r="G929" t="str">
            <v>DEV BOYS</v>
          </cell>
        </row>
        <row r="930">
          <cell r="A930">
            <v>1051</v>
          </cell>
          <cell r="B930" t="str">
            <v>Elias Latouf</v>
          </cell>
          <cell r="C930">
            <v>4</v>
          </cell>
          <cell r="D930" t="str">
            <v>HTS</v>
          </cell>
          <cell r="E930" t="str">
            <v>M</v>
          </cell>
          <cell r="F930" t="str">
            <v>Dev</v>
          </cell>
          <cell r="G930" t="str">
            <v>DEV BOYS</v>
          </cell>
        </row>
        <row r="931">
          <cell r="A931">
            <v>1052</v>
          </cell>
          <cell r="B931" t="str">
            <v>Owen Minzer</v>
          </cell>
          <cell r="C931">
            <v>4</v>
          </cell>
          <cell r="D931" t="str">
            <v>HTS</v>
          </cell>
          <cell r="E931" t="str">
            <v>M</v>
          </cell>
          <cell r="F931" t="str">
            <v>Dev</v>
          </cell>
          <cell r="G931" t="str">
            <v>DEV BOYS</v>
          </cell>
        </row>
        <row r="932">
          <cell r="A932">
            <v>1053</v>
          </cell>
          <cell r="B932" t="str">
            <v>Ava Tournay</v>
          </cell>
          <cell r="C932">
            <v>5</v>
          </cell>
          <cell r="D932" t="str">
            <v>HTS</v>
          </cell>
          <cell r="E932" t="str">
            <v>F</v>
          </cell>
          <cell r="F932" t="str">
            <v>JV</v>
          </cell>
          <cell r="G932" t="str">
            <v>JV GIRLS</v>
          </cell>
        </row>
        <row r="933">
          <cell r="A933">
            <v>1054</v>
          </cell>
          <cell r="B933" t="str">
            <v>Bailey Ye</v>
          </cell>
          <cell r="C933">
            <v>5</v>
          </cell>
          <cell r="D933" t="str">
            <v>HTS</v>
          </cell>
          <cell r="E933" t="str">
            <v>F</v>
          </cell>
          <cell r="F933" t="str">
            <v>JV</v>
          </cell>
          <cell r="G933" t="str">
            <v>JV GIRLS</v>
          </cell>
        </row>
        <row r="934">
          <cell r="A934">
            <v>1055</v>
          </cell>
          <cell r="B934" t="str">
            <v>Chloe Hornyak</v>
          </cell>
          <cell r="C934">
            <v>5</v>
          </cell>
          <cell r="D934" t="str">
            <v>HTS</v>
          </cell>
          <cell r="E934" t="str">
            <v>F</v>
          </cell>
          <cell r="F934" t="str">
            <v>JV</v>
          </cell>
          <cell r="G934" t="str">
            <v>JV GIRLS</v>
          </cell>
        </row>
        <row r="935">
          <cell r="A935">
            <v>1056</v>
          </cell>
          <cell r="B935" t="str">
            <v>Corinna Martella</v>
          </cell>
          <cell r="C935">
            <v>5</v>
          </cell>
          <cell r="D935" t="str">
            <v>HTS</v>
          </cell>
          <cell r="E935" t="str">
            <v>F</v>
          </cell>
          <cell r="F935" t="str">
            <v>JV</v>
          </cell>
          <cell r="G935" t="str">
            <v>JV GIRLS</v>
          </cell>
        </row>
        <row r="936">
          <cell r="A936">
            <v>1057</v>
          </cell>
          <cell r="B936" t="str">
            <v>Hannah Zurbola</v>
          </cell>
          <cell r="C936">
            <v>5</v>
          </cell>
          <cell r="D936" t="str">
            <v>HTS</v>
          </cell>
          <cell r="E936" t="str">
            <v>F</v>
          </cell>
          <cell r="F936" t="str">
            <v>JV</v>
          </cell>
          <cell r="G936" t="str">
            <v>JV GIRLS</v>
          </cell>
        </row>
        <row r="937">
          <cell r="A937">
            <v>1058</v>
          </cell>
          <cell r="B937" t="str">
            <v>Lily Ireland</v>
          </cell>
          <cell r="C937">
            <v>5</v>
          </cell>
          <cell r="D937" t="str">
            <v>HTS</v>
          </cell>
          <cell r="E937" t="str">
            <v>F</v>
          </cell>
          <cell r="F937" t="str">
            <v>JV</v>
          </cell>
          <cell r="G937" t="str">
            <v>JV GIRLS</v>
          </cell>
        </row>
        <row r="938">
          <cell r="A938">
            <v>1059</v>
          </cell>
          <cell r="B938" t="str">
            <v>Mia Crofford</v>
          </cell>
          <cell r="C938">
            <v>5</v>
          </cell>
          <cell r="D938" t="str">
            <v>HTS</v>
          </cell>
          <cell r="E938" t="str">
            <v>F</v>
          </cell>
          <cell r="F938" t="str">
            <v>JV</v>
          </cell>
          <cell r="G938" t="str">
            <v>JV GIRLS</v>
          </cell>
        </row>
        <row r="939">
          <cell r="A939">
            <v>1060</v>
          </cell>
          <cell r="B939" t="str">
            <v>Natalie Paluso</v>
          </cell>
          <cell r="C939">
            <v>5</v>
          </cell>
          <cell r="D939" t="str">
            <v>HTS</v>
          </cell>
          <cell r="E939" t="str">
            <v>F</v>
          </cell>
          <cell r="F939" t="str">
            <v>JV</v>
          </cell>
          <cell r="G939" t="str">
            <v>JV GIRLS</v>
          </cell>
        </row>
        <row r="940">
          <cell r="A940">
            <v>1061</v>
          </cell>
          <cell r="B940" t="str">
            <v>Tanner Gorsuch</v>
          </cell>
          <cell r="C940">
            <v>5</v>
          </cell>
          <cell r="D940" t="str">
            <v>HTS</v>
          </cell>
          <cell r="E940" t="str">
            <v>F</v>
          </cell>
          <cell r="F940" t="str">
            <v>JV</v>
          </cell>
          <cell r="G940" t="str">
            <v>JV GIRLS</v>
          </cell>
        </row>
        <row r="941">
          <cell r="A941">
            <v>1062</v>
          </cell>
          <cell r="B941" t="str">
            <v>Marie Pigoni</v>
          </cell>
          <cell r="C941">
            <v>6</v>
          </cell>
          <cell r="D941" t="str">
            <v>HTS</v>
          </cell>
          <cell r="E941" t="str">
            <v>F</v>
          </cell>
          <cell r="F941" t="str">
            <v>JV</v>
          </cell>
          <cell r="G941" t="str">
            <v>JV GIRLS</v>
          </cell>
        </row>
        <row r="942">
          <cell r="A942">
            <v>1063</v>
          </cell>
          <cell r="B942" t="str">
            <v>McKinley Walsh</v>
          </cell>
          <cell r="C942">
            <v>6</v>
          </cell>
          <cell r="D942" t="str">
            <v>HTS</v>
          </cell>
          <cell r="E942" t="str">
            <v>F</v>
          </cell>
          <cell r="F942" t="str">
            <v>JV</v>
          </cell>
          <cell r="G942" t="str">
            <v>JV GIRLS</v>
          </cell>
        </row>
        <row r="943">
          <cell r="A943">
            <v>1064</v>
          </cell>
          <cell r="B943" t="str">
            <v>Henry Barbisch</v>
          </cell>
          <cell r="C943">
            <v>5</v>
          </cell>
          <cell r="D943" t="str">
            <v>HTS</v>
          </cell>
          <cell r="E943" t="str">
            <v>M</v>
          </cell>
          <cell r="F943" t="str">
            <v>JV</v>
          </cell>
          <cell r="G943" t="str">
            <v>JV BOYS</v>
          </cell>
        </row>
        <row r="944">
          <cell r="A944">
            <v>1065</v>
          </cell>
          <cell r="B944" t="str">
            <v>Jack Marcello</v>
          </cell>
          <cell r="C944">
            <v>5</v>
          </cell>
          <cell r="D944" t="str">
            <v>HTS</v>
          </cell>
          <cell r="E944" t="str">
            <v>M</v>
          </cell>
          <cell r="F944" t="str">
            <v>JV</v>
          </cell>
          <cell r="G944" t="str">
            <v>JV BOYS</v>
          </cell>
        </row>
        <row r="945">
          <cell r="A945">
            <v>1066</v>
          </cell>
          <cell r="B945" t="str">
            <v>John Roberts</v>
          </cell>
          <cell r="C945">
            <v>5</v>
          </cell>
          <cell r="D945" t="str">
            <v>HTS</v>
          </cell>
          <cell r="E945" t="str">
            <v>M</v>
          </cell>
          <cell r="F945" t="str">
            <v>JV</v>
          </cell>
          <cell r="G945" t="str">
            <v>JV BOYS</v>
          </cell>
        </row>
        <row r="946">
          <cell r="A946">
            <v>1067</v>
          </cell>
          <cell r="B946" t="str">
            <v>Matthew Mickle</v>
          </cell>
          <cell r="C946">
            <v>5</v>
          </cell>
          <cell r="D946" t="str">
            <v>HTS</v>
          </cell>
          <cell r="E946" t="str">
            <v>M</v>
          </cell>
          <cell r="F946" t="str">
            <v>JV</v>
          </cell>
          <cell r="G946" t="str">
            <v>JV BOYS</v>
          </cell>
        </row>
        <row r="947">
          <cell r="A947">
            <v>1068</v>
          </cell>
          <cell r="B947" t="str">
            <v>Aaron Williams</v>
          </cell>
          <cell r="C947">
            <v>6</v>
          </cell>
          <cell r="D947" t="str">
            <v>HTS</v>
          </cell>
          <cell r="E947" t="str">
            <v>M</v>
          </cell>
          <cell r="F947" t="str">
            <v>JV</v>
          </cell>
          <cell r="G947" t="str">
            <v>JV BOYS</v>
          </cell>
        </row>
        <row r="948">
          <cell r="A948">
            <v>1069</v>
          </cell>
          <cell r="B948" t="str">
            <v>Joey Cicchino</v>
          </cell>
          <cell r="C948">
            <v>6</v>
          </cell>
          <cell r="D948" t="str">
            <v>HTS</v>
          </cell>
          <cell r="E948" t="str">
            <v>M</v>
          </cell>
          <cell r="F948" t="str">
            <v>JV</v>
          </cell>
          <cell r="G948" t="str">
            <v>JV BOYS</v>
          </cell>
        </row>
        <row r="949">
          <cell r="A949">
            <v>1070</v>
          </cell>
          <cell r="B949" t="str">
            <v>Michael Smith</v>
          </cell>
          <cell r="C949">
            <v>6</v>
          </cell>
          <cell r="D949" t="str">
            <v>HTS</v>
          </cell>
          <cell r="E949" t="str">
            <v>M</v>
          </cell>
          <cell r="F949" t="str">
            <v>JV</v>
          </cell>
          <cell r="G949" t="str">
            <v>JV BOYS</v>
          </cell>
        </row>
        <row r="950">
          <cell r="A950">
            <v>1071</v>
          </cell>
          <cell r="B950" t="str">
            <v>Ryan Saginaw</v>
          </cell>
          <cell r="C950">
            <v>6</v>
          </cell>
          <cell r="D950" t="str">
            <v>HTS</v>
          </cell>
          <cell r="E950" t="str">
            <v>M</v>
          </cell>
          <cell r="F950" t="str">
            <v>JV</v>
          </cell>
          <cell r="G950" t="str">
            <v>JV BOYS</v>
          </cell>
        </row>
        <row r="951">
          <cell r="A951">
            <v>1072</v>
          </cell>
          <cell r="B951" t="str">
            <v>Alexis Zurbola</v>
          </cell>
          <cell r="C951">
            <v>7</v>
          </cell>
          <cell r="D951" t="str">
            <v>HTS</v>
          </cell>
          <cell r="E951" t="str">
            <v>F</v>
          </cell>
          <cell r="F951" t="str">
            <v>Varsity</v>
          </cell>
          <cell r="G951" t="str">
            <v>VARSITY GIRLS</v>
          </cell>
        </row>
        <row r="952">
          <cell r="A952">
            <v>1073</v>
          </cell>
          <cell r="B952" t="str">
            <v>Evie Minzer</v>
          </cell>
          <cell r="C952">
            <v>7</v>
          </cell>
          <cell r="D952" t="str">
            <v>HTS</v>
          </cell>
          <cell r="E952" t="str">
            <v>F</v>
          </cell>
          <cell r="F952" t="str">
            <v>Varsity</v>
          </cell>
          <cell r="G952" t="str">
            <v>VARSITY GIRLS</v>
          </cell>
        </row>
        <row r="953">
          <cell r="A953">
            <v>1074</v>
          </cell>
          <cell r="B953" t="str">
            <v>Hunter Gorsuch</v>
          </cell>
          <cell r="C953">
            <v>7</v>
          </cell>
          <cell r="D953" t="str">
            <v>HTS</v>
          </cell>
          <cell r="E953" t="str">
            <v>F</v>
          </cell>
          <cell r="F953" t="str">
            <v>Varsity</v>
          </cell>
          <cell r="G953" t="str">
            <v>VARSITY GIRLS</v>
          </cell>
        </row>
        <row r="954">
          <cell r="A954">
            <v>1075</v>
          </cell>
          <cell r="B954" t="str">
            <v>Karolina Lucas</v>
          </cell>
          <cell r="C954">
            <v>7</v>
          </cell>
          <cell r="D954" t="str">
            <v>HTS</v>
          </cell>
          <cell r="E954" t="str">
            <v>F</v>
          </cell>
          <cell r="F954" t="str">
            <v>Varsity</v>
          </cell>
          <cell r="G954" t="str">
            <v>VARSITY GIRLS</v>
          </cell>
        </row>
        <row r="955">
          <cell r="A955">
            <v>1076</v>
          </cell>
          <cell r="B955" t="str">
            <v>Katherine Mickle</v>
          </cell>
          <cell r="C955">
            <v>7</v>
          </cell>
          <cell r="D955" t="str">
            <v>HTS</v>
          </cell>
          <cell r="E955" t="str">
            <v>F</v>
          </cell>
          <cell r="F955" t="str">
            <v>Varsity</v>
          </cell>
          <cell r="G955" t="str">
            <v>VARSITY GIRLS</v>
          </cell>
        </row>
        <row r="956">
          <cell r="A956">
            <v>1077</v>
          </cell>
          <cell r="B956" t="str">
            <v>Lily Barbisch</v>
          </cell>
          <cell r="C956">
            <v>7</v>
          </cell>
          <cell r="D956" t="str">
            <v>HTS</v>
          </cell>
          <cell r="E956" t="str">
            <v>F</v>
          </cell>
          <cell r="F956" t="str">
            <v>Varsity</v>
          </cell>
          <cell r="G956" t="str">
            <v>VARSITY GIRLS</v>
          </cell>
        </row>
        <row r="957">
          <cell r="A957">
            <v>1078</v>
          </cell>
          <cell r="B957" t="str">
            <v>Natalie Krulac</v>
          </cell>
          <cell r="C957">
            <v>7</v>
          </cell>
          <cell r="D957" t="str">
            <v>HTS</v>
          </cell>
          <cell r="E957" t="str">
            <v>F</v>
          </cell>
          <cell r="F957" t="str">
            <v>Varsity</v>
          </cell>
          <cell r="G957" t="str">
            <v>VARSITY GIRLS</v>
          </cell>
        </row>
        <row r="958">
          <cell r="A958">
            <v>1079</v>
          </cell>
          <cell r="B958" t="str">
            <v>Olivia Wegrzynowicz</v>
          </cell>
          <cell r="C958">
            <v>7</v>
          </cell>
          <cell r="D958" t="str">
            <v>HTS</v>
          </cell>
          <cell r="E958" t="str">
            <v>F</v>
          </cell>
          <cell r="F958" t="str">
            <v>Varsity</v>
          </cell>
          <cell r="G958" t="str">
            <v>VARSITY GIRLS</v>
          </cell>
        </row>
        <row r="959">
          <cell r="A959">
            <v>1080</v>
          </cell>
          <cell r="B959" t="str">
            <v>Victoria Wegrzynowicz</v>
          </cell>
          <cell r="C959">
            <v>7</v>
          </cell>
          <cell r="D959" t="str">
            <v>HTS</v>
          </cell>
          <cell r="E959" t="str">
            <v>F</v>
          </cell>
          <cell r="F959" t="str">
            <v>Varsity</v>
          </cell>
          <cell r="G959" t="str">
            <v>VARSITY GIRLS</v>
          </cell>
        </row>
        <row r="960">
          <cell r="A960">
            <v>1081</v>
          </cell>
          <cell r="B960" t="str">
            <v>Chiara Golomb</v>
          </cell>
          <cell r="C960">
            <v>8</v>
          </cell>
          <cell r="D960" t="str">
            <v>HTS</v>
          </cell>
          <cell r="E960" t="str">
            <v>F</v>
          </cell>
          <cell r="F960" t="str">
            <v>Varsity</v>
          </cell>
          <cell r="G960" t="str">
            <v>VARSITY GIRLS</v>
          </cell>
        </row>
        <row r="961">
          <cell r="A961">
            <v>1082</v>
          </cell>
          <cell r="B961" t="str">
            <v>Isabel Majoris</v>
          </cell>
          <cell r="C961">
            <v>8</v>
          </cell>
          <cell r="D961" t="str">
            <v>HTS</v>
          </cell>
          <cell r="E961" t="str">
            <v>F</v>
          </cell>
          <cell r="F961" t="str">
            <v>Varsity</v>
          </cell>
          <cell r="G961" t="str">
            <v>VARSITY GIRLS</v>
          </cell>
        </row>
        <row r="962">
          <cell r="A962">
            <v>1083</v>
          </cell>
          <cell r="B962" t="str">
            <v>Kennedy Walsh</v>
          </cell>
          <cell r="C962">
            <v>8</v>
          </cell>
          <cell r="D962" t="str">
            <v>HTS</v>
          </cell>
          <cell r="E962" t="str">
            <v>F</v>
          </cell>
          <cell r="F962" t="str">
            <v>Varsity</v>
          </cell>
          <cell r="G962" t="str">
            <v>VARSITY GIRLS</v>
          </cell>
        </row>
        <row r="963">
          <cell r="A963">
            <v>1084</v>
          </cell>
          <cell r="B963" t="str">
            <v>Alan Betten</v>
          </cell>
          <cell r="C963">
            <v>7</v>
          </cell>
          <cell r="D963" t="str">
            <v>HTS</v>
          </cell>
          <cell r="E963" t="str">
            <v>M</v>
          </cell>
          <cell r="F963" t="str">
            <v>Varsity</v>
          </cell>
          <cell r="G963" t="str">
            <v>VARSITY BOYS</v>
          </cell>
        </row>
        <row r="964">
          <cell r="A964">
            <v>1085</v>
          </cell>
          <cell r="B964" t="str">
            <v>Billy Fryer</v>
          </cell>
          <cell r="C964">
            <v>7</v>
          </cell>
          <cell r="D964" t="str">
            <v>HTS</v>
          </cell>
          <cell r="E964" t="str">
            <v>M</v>
          </cell>
          <cell r="F964" t="str">
            <v>Varsity</v>
          </cell>
          <cell r="G964" t="str">
            <v>VARSITY BOYS</v>
          </cell>
        </row>
        <row r="965">
          <cell r="A965">
            <v>1086</v>
          </cell>
          <cell r="B965" t="str">
            <v>Christopher Ireland,II</v>
          </cell>
          <cell r="C965">
            <v>7</v>
          </cell>
          <cell r="D965" t="str">
            <v>HTS</v>
          </cell>
          <cell r="E965" t="str">
            <v>M</v>
          </cell>
          <cell r="F965" t="str">
            <v>Varsity</v>
          </cell>
          <cell r="G965" t="str">
            <v>VARSITY BOYS</v>
          </cell>
        </row>
        <row r="966">
          <cell r="A966">
            <v>1087</v>
          </cell>
          <cell r="B966" t="str">
            <v>Collin Cimino</v>
          </cell>
          <cell r="C966">
            <v>7</v>
          </cell>
          <cell r="D966" t="str">
            <v>HTS</v>
          </cell>
          <cell r="E966" t="str">
            <v>M</v>
          </cell>
          <cell r="F966" t="str">
            <v>Varsity</v>
          </cell>
          <cell r="G966" t="str">
            <v>VARSITY BOYS</v>
          </cell>
        </row>
        <row r="967">
          <cell r="A967">
            <v>1088</v>
          </cell>
          <cell r="B967" t="str">
            <v>Isaac Huang</v>
          </cell>
          <cell r="C967">
            <v>7</v>
          </cell>
          <cell r="D967" t="str">
            <v>HTS</v>
          </cell>
          <cell r="E967" t="str">
            <v>M</v>
          </cell>
          <cell r="F967" t="str">
            <v>Varsity</v>
          </cell>
          <cell r="G967" t="str">
            <v>VARSITY BOYS</v>
          </cell>
        </row>
        <row r="968">
          <cell r="A968">
            <v>1089</v>
          </cell>
          <cell r="B968" t="str">
            <v>Kyle Janas</v>
          </cell>
          <cell r="C968">
            <v>7</v>
          </cell>
          <cell r="D968" t="str">
            <v>HTS</v>
          </cell>
          <cell r="E968" t="str">
            <v>M</v>
          </cell>
          <cell r="F968" t="str">
            <v>Varsity</v>
          </cell>
          <cell r="G968" t="str">
            <v>VARSITY BOYS</v>
          </cell>
        </row>
        <row r="969">
          <cell r="A969">
            <v>1090</v>
          </cell>
          <cell r="B969" t="str">
            <v>Lorin Planinsic</v>
          </cell>
          <cell r="C969">
            <v>7</v>
          </cell>
          <cell r="D969" t="str">
            <v>HTS</v>
          </cell>
          <cell r="E969" t="str">
            <v>M</v>
          </cell>
          <cell r="F969" t="str">
            <v>Varsity</v>
          </cell>
          <cell r="G969" t="str">
            <v>VARSITY BOYS</v>
          </cell>
        </row>
        <row r="970">
          <cell r="A970">
            <v>1091</v>
          </cell>
          <cell r="B970" t="str">
            <v>Luca Michnowicz</v>
          </cell>
          <cell r="C970">
            <v>7</v>
          </cell>
          <cell r="D970" t="str">
            <v>HTS</v>
          </cell>
          <cell r="E970" t="str">
            <v>M</v>
          </cell>
          <cell r="F970" t="str">
            <v>Varsity</v>
          </cell>
          <cell r="G970" t="str">
            <v>VARSITY BOYS</v>
          </cell>
        </row>
        <row r="971">
          <cell r="A971">
            <v>1092</v>
          </cell>
          <cell r="B971" t="str">
            <v>Sam Gaffney</v>
          </cell>
          <cell r="C971">
            <v>7</v>
          </cell>
          <cell r="D971" t="str">
            <v>HTS</v>
          </cell>
          <cell r="E971" t="str">
            <v>M</v>
          </cell>
          <cell r="F971" t="str">
            <v>Varsity</v>
          </cell>
          <cell r="G971" t="str">
            <v>VARSITY BOYS</v>
          </cell>
        </row>
        <row r="972">
          <cell r="A972">
            <v>1093</v>
          </cell>
          <cell r="B972" t="str">
            <v>Tyler Gaffney</v>
          </cell>
          <cell r="C972">
            <v>7</v>
          </cell>
          <cell r="D972" t="str">
            <v>HTS</v>
          </cell>
          <cell r="E972" t="str">
            <v>M</v>
          </cell>
          <cell r="F972" t="str">
            <v>Varsity</v>
          </cell>
          <cell r="G972" t="str">
            <v>VARSITY BOYS</v>
          </cell>
        </row>
        <row r="973">
          <cell r="A973">
            <v>1094</v>
          </cell>
          <cell r="B973" t="str">
            <v>Vincent Frank</v>
          </cell>
          <cell r="C973">
            <v>7</v>
          </cell>
          <cell r="D973" t="str">
            <v>HTS</v>
          </cell>
          <cell r="E973" t="str">
            <v>M</v>
          </cell>
          <cell r="F973" t="str">
            <v>Varsity</v>
          </cell>
          <cell r="G973" t="str">
            <v>VARSITY BOYS</v>
          </cell>
        </row>
        <row r="974">
          <cell r="A974">
            <v>1095</v>
          </cell>
          <cell r="B974" t="str">
            <v>Andrew Marcello</v>
          </cell>
          <cell r="C974">
            <v>8</v>
          </cell>
          <cell r="D974" t="str">
            <v>HTS</v>
          </cell>
          <cell r="E974" t="str">
            <v>M</v>
          </cell>
          <cell r="F974" t="str">
            <v>Varsity</v>
          </cell>
          <cell r="G974" t="str">
            <v>VARSITY BOYS</v>
          </cell>
        </row>
        <row r="975">
          <cell r="A975">
            <v>1096</v>
          </cell>
          <cell r="B975" t="str">
            <v>Cameron Hurwitz</v>
          </cell>
          <cell r="C975">
            <v>8</v>
          </cell>
          <cell r="D975" t="str">
            <v>HTS</v>
          </cell>
          <cell r="E975" t="str">
            <v>M</v>
          </cell>
          <cell r="F975" t="str">
            <v>Varsity</v>
          </cell>
          <cell r="G975" t="str">
            <v>VARSITY BOYS</v>
          </cell>
        </row>
        <row r="976">
          <cell r="A976">
            <v>1097</v>
          </cell>
          <cell r="B976" t="str">
            <v>Connor Callahan</v>
          </cell>
          <cell r="C976">
            <v>8</v>
          </cell>
          <cell r="D976" t="str">
            <v>HTS</v>
          </cell>
          <cell r="E976" t="str">
            <v>M</v>
          </cell>
          <cell r="F976" t="str">
            <v>Varsity</v>
          </cell>
          <cell r="G976" t="str">
            <v>VARSITY BOYS</v>
          </cell>
        </row>
        <row r="977">
          <cell r="A977">
            <v>1098</v>
          </cell>
          <cell r="B977" t="str">
            <v>Ethan Minzer</v>
          </cell>
          <cell r="C977">
            <v>8</v>
          </cell>
          <cell r="D977" t="str">
            <v>HTS</v>
          </cell>
          <cell r="E977" t="str">
            <v>M</v>
          </cell>
          <cell r="F977" t="str">
            <v>Varsity</v>
          </cell>
          <cell r="G977" t="str">
            <v>VARSITY BOYS</v>
          </cell>
        </row>
        <row r="978">
          <cell r="A978">
            <v>1099</v>
          </cell>
          <cell r="B978" t="str">
            <v>Ethan Williams</v>
          </cell>
          <cell r="C978">
            <v>8</v>
          </cell>
          <cell r="D978" t="str">
            <v>HTS</v>
          </cell>
          <cell r="E978" t="str">
            <v>M</v>
          </cell>
          <cell r="F978" t="str">
            <v>Varsity</v>
          </cell>
          <cell r="G978" t="str">
            <v>VARSITY BOYS</v>
          </cell>
        </row>
        <row r="979">
          <cell r="A979">
            <v>1100</v>
          </cell>
          <cell r="B979" t="str">
            <v>Gabe Miller</v>
          </cell>
          <cell r="C979">
            <v>8</v>
          </cell>
          <cell r="D979" t="str">
            <v>HTS</v>
          </cell>
          <cell r="E979" t="str">
            <v>M</v>
          </cell>
          <cell r="F979" t="str">
            <v>Varsity</v>
          </cell>
          <cell r="G979" t="str">
            <v>VARSITY BOYS</v>
          </cell>
        </row>
        <row r="980">
          <cell r="A980">
            <v>1101</v>
          </cell>
          <cell r="B980" t="str">
            <v>Ian Lecker</v>
          </cell>
          <cell r="C980">
            <v>8</v>
          </cell>
          <cell r="D980" t="str">
            <v>HTS</v>
          </cell>
          <cell r="E980" t="str">
            <v>M</v>
          </cell>
          <cell r="F980" t="str">
            <v>Varsity</v>
          </cell>
          <cell r="G980" t="str">
            <v>VARSITY BOYS</v>
          </cell>
        </row>
        <row r="981">
          <cell r="A981">
            <v>1102</v>
          </cell>
          <cell r="B981" t="str">
            <v>Joseph Rees</v>
          </cell>
          <cell r="C981">
            <v>8</v>
          </cell>
          <cell r="D981" t="str">
            <v>HTS</v>
          </cell>
          <cell r="E981" t="str">
            <v>M</v>
          </cell>
          <cell r="F981" t="str">
            <v>Varsity</v>
          </cell>
          <cell r="G981" t="str">
            <v>VARSITY BOYS</v>
          </cell>
        </row>
        <row r="982">
          <cell r="A982">
            <v>1103</v>
          </cell>
          <cell r="B982" t="str">
            <v>Nick DiPerna</v>
          </cell>
          <cell r="C982">
            <v>8</v>
          </cell>
          <cell r="D982" t="str">
            <v>HTS</v>
          </cell>
          <cell r="E982" t="str">
            <v>M</v>
          </cell>
          <cell r="F982" t="str">
            <v>Varsity</v>
          </cell>
          <cell r="G982" t="str">
            <v>VARSITY BOYS</v>
          </cell>
        </row>
        <row r="983">
          <cell r="A983">
            <v>1104</v>
          </cell>
          <cell r="B983" t="str">
            <v>Tony Cicchino</v>
          </cell>
          <cell r="C983">
            <v>8</v>
          </cell>
          <cell r="D983" t="str">
            <v>HTS</v>
          </cell>
          <cell r="E983" t="str">
            <v>M</v>
          </cell>
          <cell r="F983" t="str">
            <v>Varsity</v>
          </cell>
          <cell r="G983" t="str">
            <v>VARSITY BOYS</v>
          </cell>
        </row>
        <row r="984">
          <cell r="A984">
            <v>1105</v>
          </cell>
          <cell r="B984" t="str">
            <v>Mason Moore</v>
          </cell>
          <cell r="C984">
            <v>8</v>
          </cell>
          <cell r="D984" t="str">
            <v>HTS</v>
          </cell>
          <cell r="E984" t="str">
            <v>M</v>
          </cell>
          <cell r="F984" t="str">
            <v>Varsity</v>
          </cell>
          <cell r="G984" t="str">
            <v>VARSITY BOYS</v>
          </cell>
        </row>
        <row r="985">
          <cell r="A985">
            <v>1106</v>
          </cell>
          <cell r="B985" t="str">
            <v>Alexis Kolocouris</v>
          </cell>
          <cell r="C985">
            <v>4</v>
          </cell>
          <cell r="D985" t="str">
            <v>HTS</v>
          </cell>
          <cell r="E985" t="str">
            <v>F</v>
          </cell>
          <cell r="F985" t="str">
            <v>Dev</v>
          </cell>
          <cell r="G985" t="str">
            <v>DEV GIRLS</v>
          </cell>
        </row>
        <row r="986">
          <cell r="A986">
            <v>1201</v>
          </cell>
          <cell r="B986" t="str">
            <v>Rosie Anderson</v>
          </cell>
          <cell r="C986">
            <v>0</v>
          </cell>
          <cell r="D986" t="str">
            <v>GRE</v>
          </cell>
          <cell r="E986" t="str">
            <v>F</v>
          </cell>
          <cell r="F986" t="str">
            <v>Dev</v>
          </cell>
          <cell r="G986" t="str">
            <v>DEV GIRLS</v>
          </cell>
        </row>
        <row r="987">
          <cell r="A987">
            <v>1202</v>
          </cell>
          <cell r="B987" t="str">
            <v>Bella Gaydosz</v>
          </cell>
          <cell r="C987">
            <v>0</v>
          </cell>
          <cell r="D987" t="str">
            <v>GRE</v>
          </cell>
          <cell r="E987" t="str">
            <v>F</v>
          </cell>
          <cell r="F987" t="str">
            <v>Dev</v>
          </cell>
          <cell r="G987" t="str">
            <v>DEV GIRLS</v>
          </cell>
        </row>
        <row r="988">
          <cell r="A988">
            <v>1203</v>
          </cell>
          <cell r="B988" t="str">
            <v>Guiliana Torboli</v>
          </cell>
          <cell r="C988">
            <v>0</v>
          </cell>
          <cell r="D988" t="str">
            <v>GRE</v>
          </cell>
          <cell r="E988" t="str">
            <v>F</v>
          </cell>
          <cell r="F988" t="str">
            <v>Dev</v>
          </cell>
          <cell r="G988" t="str">
            <v>DEV GIRLS</v>
          </cell>
        </row>
        <row r="989">
          <cell r="A989">
            <v>1204</v>
          </cell>
          <cell r="B989" t="str">
            <v>Nico DeCaria</v>
          </cell>
          <cell r="C989">
            <v>0</v>
          </cell>
          <cell r="D989" t="str">
            <v>GRE</v>
          </cell>
          <cell r="E989" t="str">
            <v>M</v>
          </cell>
          <cell r="F989" t="str">
            <v>Dev</v>
          </cell>
          <cell r="G989" t="str">
            <v>DEV BOYS</v>
          </cell>
        </row>
        <row r="990">
          <cell r="A990">
            <v>1205</v>
          </cell>
          <cell r="B990" t="str">
            <v>Olivia Clauss</v>
          </cell>
          <cell r="C990">
            <v>1</v>
          </cell>
          <cell r="D990" t="str">
            <v>GRE</v>
          </cell>
          <cell r="E990" t="str">
            <v>F</v>
          </cell>
          <cell r="F990" t="str">
            <v>Dev</v>
          </cell>
          <cell r="G990" t="str">
            <v>DEV GIRLS</v>
          </cell>
        </row>
        <row r="991">
          <cell r="A991">
            <v>1206</v>
          </cell>
          <cell r="B991" t="str">
            <v>Emma Dudash</v>
          </cell>
          <cell r="C991">
            <v>1</v>
          </cell>
          <cell r="D991" t="str">
            <v>GRE</v>
          </cell>
          <cell r="E991" t="str">
            <v>F</v>
          </cell>
          <cell r="F991" t="str">
            <v>Dev</v>
          </cell>
          <cell r="G991" t="str">
            <v>DEV GIRLS</v>
          </cell>
        </row>
        <row r="992">
          <cell r="A992">
            <v>1207</v>
          </cell>
          <cell r="B992" t="str">
            <v>Alicia Haggart</v>
          </cell>
          <cell r="C992">
            <v>1</v>
          </cell>
          <cell r="D992" t="str">
            <v>GRE</v>
          </cell>
          <cell r="E992" t="str">
            <v>F</v>
          </cell>
          <cell r="F992" t="str">
            <v>Dev</v>
          </cell>
          <cell r="G992" t="str">
            <v>DEV GIRLS</v>
          </cell>
        </row>
        <row r="993">
          <cell r="A993">
            <v>1208</v>
          </cell>
          <cell r="B993" t="str">
            <v>Dante Decaria</v>
          </cell>
          <cell r="C993">
            <v>1</v>
          </cell>
          <cell r="D993" t="str">
            <v>GRE</v>
          </cell>
          <cell r="E993" t="str">
            <v>M</v>
          </cell>
          <cell r="F993" t="str">
            <v>Dev</v>
          </cell>
          <cell r="G993" t="str">
            <v>DEV BOYS</v>
          </cell>
        </row>
        <row r="994">
          <cell r="A994">
            <v>1209</v>
          </cell>
          <cell r="B994" t="str">
            <v>Christian Meyer</v>
          </cell>
          <cell r="C994">
            <v>1</v>
          </cell>
          <cell r="D994" t="str">
            <v>GRE</v>
          </cell>
          <cell r="E994" t="str">
            <v>M</v>
          </cell>
          <cell r="F994" t="str">
            <v>Dev</v>
          </cell>
          <cell r="G994" t="str">
            <v>DEV BOYS</v>
          </cell>
        </row>
        <row r="995">
          <cell r="A995">
            <v>1210</v>
          </cell>
          <cell r="B995" t="str">
            <v>Max Torboli</v>
          </cell>
          <cell r="C995">
            <v>1</v>
          </cell>
          <cell r="D995" t="str">
            <v>GRE</v>
          </cell>
          <cell r="E995" t="str">
            <v>M</v>
          </cell>
          <cell r="F995" t="str">
            <v>Dev</v>
          </cell>
          <cell r="G995" t="str">
            <v>DEV BOYS</v>
          </cell>
        </row>
        <row r="996">
          <cell r="A996">
            <v>1211</v>
          </cell>
          <cell r="B996" t="str">
            <v>Madison Clauss</v>
          </cell>
          <cell r="C996">
            <v>2</v>
          </cell>
          <cell r="D996" t="str">
            <v>GRE</v>
          </cell>
          <cell r="E996" t="str">
            <v>F</v>
          </cell>
          <cell r="F996" t="str">
            <v>Dev</v>
          </cell>
          <cell r="G996" t="str">
            <v>DEV GIRLS</v>
          </cell>
        </row>
        <row r="997">
          <cell r="A997">
            <v>1212</v>
          </cell>
          <cell r="B997" t="str">
            <v>Myah Gaydosz</v>
          </cell>
          <cell r="C997">
            <v>2</v>
          </cell>
          <cell r="D997" t="str">
            <v>GRE</v>
          </cell>
          <cell r="E997" t="str">
            <v>F</v>
          </cell>
          <cell r="F997" t="str">
            <v>Dev</v>
          </cell>
          <cell r="G997" t="str">
            <v>DEV GIRLS</v>
          </cell>
        </row>
        <row r="998">
          <cell r="A998">
            <v>1213</v>
          </cell>
          <cell r="B998" t="str">
            <v>Emily Harmanos</v>
          </cell>
          <cell r="C998">
            <v>2</v>
          </cell>
          <cell r="D998" t="str">
            <v>GRE</v>
          </cell>
          <cell r="E998" t="str">
            <v>F</v>
          </cell>
          <cell r="F998" t="str">
            <v>Dev</v>
          </cell>
          <cell r="G998" t="str">
            <v>DEV GIRLS</v>
          </cell>
        </row>
        <row r="999">
          <cell r="A999">
            <v>1214</v>
          </cell>
          <cell r="B999" t="str">
            <v>Veronica Homison</v>
          </cell>
          <cell r="C999">
            <v>2</v>
          </cell>
          <cell r="D999" t="str">
            <v>GRE</v>
          </cell>
          <cell r="E999" t="str">
            <v>F</v>
          </cell>
          <cell r="F999" t="str">
            <v>Dev</v>
          </cell>
          <cell r="G999" t="str">
            <v>DEV GIRLS</v>
          </cell>
        </row>
        <row r="1000">
          <cell r="A1000">
            <v>1215</v>
          </cell>
          <cell r="B1000" t="str">
            <v>Judah Sauers</v>
          </cell>
          <cell r="C1000">
            <v>2</v>
          </cell>
          <cell r="D1000" t="str">
            <v>GRE</v>
          </cell>
          <cell r="E1000" t="str">
            <v>M</v>
          </cell>
          <cell r="F1000" t="str">
            <v>Dev</v>
          </cell>
          <cell r="G1000" t="str">
            <v>DEV BOYS</v>
          </cell>
        </row>
        <row r="1001">
          <cell r="A1001">
            <v>1216</v>
          </cell>
          <cell r="B1001" t="str">
            <v>Maria Haggart</v>
          </cell>
          <cell r="C1001">
            <v>3</v>
          </cell>
          <cell r="D1001" t="str">
            <v>GRE</v>
          </cell>
          <cell r="E1001" t="str">
            <v>F</v>
          </cell>
          <cell r="F1001" t="str">
            <v>Dev</v>
          </cell>
          <cell r="G1001" t="str">
            <v>DEV GIRLS</v>
          </cell>
        </row>
        <row r="1002">
          <cell r="A1002">
            <v>1217</v>
          </cell>
          <cell r="B1002" t="str">
            <v>Isabella Dudash</v>
          </cell>
          <cell r="C1002">
            <v>4</v>
          </cell>
          <cell r="D1002" t="str">
            <v>GRE</v>
          </cell>
          <cell r="E1002" t="str">
            <v>F</v>
          </cell>
          <cell r="F1002" t="str">
            <v>Dev</v>
          </cell>
          <cell r="G1002" t="str">
            <v>DEV GIRLS</v>
          </cell>
        </row>
        <row r="1003">
          <cell r="A1003">
            <v>1218</v>
          </cell>
          <cell r="B1003" t="str">
            <v>Naomi Sauers</v>
          </cell>
          <cell r="C1003">
            <v>4</v>
          </cell>
          <cell r="D1003" t="str">
            <v>GRE</v>
          </cell>
          <cell r="E1003" t="str">
            <v>F</v>
          </cell>
          <cell r="F1003" t="str">
            <v>Dev</v>
          </cell>
          <cell r="G1003" t="str">
            <v>DEV GIRLS</v>
          </cell>
        </row>
        <row r="1004">
          <cell r="A1004">
            <v>1219</v>
          </cell>
          <cell r="B1004" t="str">
            <v>Patrick Horton</v>
          </cell>
          <cell r="C1004">
            <v>4</v>
          </cell>
          <cell r="D1004" t="str">
            <v>GRE</v>
          </cell>
          <cell r="E1004" t="str">
            <v>M</v>
          </cell>
          <cell r="F1004" t="str">
            <v>Dev</v>
          </cell>
          <cell r="G1004" t="str">
            <v>DEV BOYS</v>
          </cell>
        </row>
        <row r="1005">
          <cell r="A1005">
            <v>1220</v>
          </cell>
          <cell r="B1005" t="str">
            <v>Marcos Lopez</v>
          </cell>
          <cell r="C1005">
            <v>4</v>
          </cell>
          <cell r="D1005" t="str">
            <v>GRE</v>
          </cell>
          <cell r="E1005" t="str">
            <v>M</v>
          </cell>
          <cell r="F1005" t="str">
            <v>Dev</v>
          </cell>
          <cell r="G1005" t="str">
            <v>DEV BOYS</v>
          </cell>
        </row>
        <row r="1006">
          <cell r="A1006">
            <v>1221</v>
          </cell>
          <cell r="B1006" t="str">
            <v>Dimitri Matusiak</v>
          </cell>
          <cell r="C1006">
            <v>4</v>
          </cell>
          <cell r="D1006" t="str">
            <v>GRE</v>
          </cell>
          <cell r="E1006" t="str">
            <v>M</v>
          </cell>
          <cell r="F1006" t="str">
            <v>Dev</v>
          </cell>
          <cell r="G1006" t="str">
            <v>DEV BOYS</v>
          </cell>
        </row>
        <row r="1007">
          <cell r="A1007">
            <v>1222</v>
          </cell>
          <cell r="B1007" t="str">
            <v>Julian Silecky</v>
          </cell>
          <cell r="C1007">
            <v>4</v>
          </cell>
          <cell r="D1007" t="str">
            <v>GRE</v>
          </cell>
          <cell r="E1007" t="str">
            <v>M</v>
          </cell>
          <cell r="F1007" t="str">
            <v>Dev</v>
          </cell>
          <cell r="G1007" t="str">
            <v>DEV BOYS</v>
          </cell>
        </row>
        <row r="1008">
          <cell r="A1008">
            <v>1223</v>
          </cell>
          <cell r="B1008" t="str">
            <v>Matthew Dudash</v>
          </cell>
          <cell r="C1008">
            <v>5</v>
          </cell>
          <cell r="D1008" t="str">
            <v>GRE</v>
          </cell>
          <cell r="E1008" t="str">
            <v>M</v>
          </cell>
          <cell r="F1008" t="str">
            <v>JV</v>
          </cell>
          <cell r="G1008" t="str">
            <v>JV BOYS</v>
          </cell>
        </row>
        <row r="1009">
          <cell r="A1009">
            <v>1224</v>
          </cell>
          <cell r="B1009" t="str">
            <v>Isaac Homison</v>
          </cell>
          <cell r="C1009">
            <v>5</v>
          </cell>
          <cell r="D1009" t="str">
            <v>GRE</v>
          </cell>
          <cell r="E1009" t="str">
            <v>M</v>
          </cell>
          <cell r="F1009" t="str">
            <v>JV</v>
          </cell>
          <cell r="G1009" t="str">
            <v>JV BOYS</v>
          </cell>
        </row>
        <row r="1010">
          <cell r="A1010">
            <v>1225</v>
          </cell>
          <cell r="B1010" t="str">
            <v>Michael Horton</v>
          </cell>
          <cell r="C1010">
            <v>5</v>
          </cell>
          <cell r="D1010" t="str">
            <v>GRE</v>
          </cell>
          <cell r="E1010" t="str">
            <v>M</v>
          </cell>
          <cell r="F1010" t="str">
            <v>JV</v>
          </cell>
          <cell r="G1010" t="str">
            <v>JV BOYS</v>
          </cell>
        </row>
        <row r="1011">
          <cell r="A1011">
            <v>1226</v>
          </cell>
          <cell r="B1011" t="str">
            <v>Cora Fielder</v>
          </cell>
          <cell r="C1011">
            <v>6</v>
          </cell>
          <cell r="D1011" t="str">
            <v>GRE</v>
          </cell>
          <cell r="E1011" t="str">
            <v>F</v>
          </cell>
          <cell r="F1011" t="str">
            <v>JV</v>
          </cell>
          <cell r="G1011" t="str">
            <v>JV GIRLS</v>
          </cell>
        </row>
        <row r="1012">
          <cell r="A1012">
            <v>1227</v>
          </cell>
          <cell r="B1012" t="str">
            <v>Lorena Lopez</v>
          </cell>
          <cell r="C1012">
            <v>6</v>
          </cell>
          <cell r="D1012" t="str">
            <v>GRE</v>
          </cell>
          <cell r="E1012" t="str">
            <v>F</v>
          </cell>
          <cell r="F1012" t="str">
            <v>JV</v>
          </cell>
          <cell r="G1012" t="str">
            <v>JV GIRLS</v>
          </cell>
        </row>
        <row r="1013">
          <cell r="A1013">
            <v>1228</v>
          </cell>
          <cell r="B1013" t="str">
            <v>Sophia Signoriello</v>
          </cell>
          <cell r="C1013">
            <v>6</v>
          </cell>
          <cell r="D1013" t="str">
            <v>GRE</v>
          </cell>
          <cell r="E1013" t="str">
            <v>F</v>
          </cell>
          <cell r="F1013" t="str">
            <v>JV</v>
          </cell>
          <cell r="G1013" t="str">
            <v>JV GIRLS</v>
          </cell>
        </row>
        <row r="1014">
          <cell r="A1014">
            <v>1229</v>
          </cell>
          <cell r="B1014" t="str">
            <v>Canaan Sauers</v>
          </cell>
          <cell r="C1014">
            <v>6</v>
          </cell>
          <cell r="D1014" t="str">
            <v>GRE</v>
          </cell>
          <cell r="E1014" t="str">
            <v>M</v>
          </cell>
          <cell r="F1014" t="str">
            <v>JV</v>
          </cell>
          <cell r="G1014" t="str">
            <v>JV BOYS</v>
          </cell>
        </row>
        <row r="1015">
          <cell r="A1015">
            <v>1230</v>
          </cell>
          <cell r="B1015" t="str">
            <v>Cecilia Matusiak</v>
          </cell>
          <cell r="C1015">
            <v>7</v>
          </cell>
          <cell r="D1015" t="str">
            <v>GRE</v>
          </cell>
          <cell r="E1015" t="str">
            <v>F</v>
          </cell>
          <cell r="F1015" t="str">
            <v>Varsity</v>
          </cell>
          <cell r="G1015" t="str">
            <v>VARSITY GIRLS</v>
          </cell>
        </row>
        <row r="1016">
          <cell r="A1016">
            <v>1231</v>
          </cell>
          <cell r="B1016" t="str">
            <v>Joseph Harmanos</v>
          </cell>
          <cell r="C1016">
            <v>7</v>
          </cell>
          <cell r="D1016" t="str">
            <v>GRE</v>
          </cell>
          <cell r="E1016" t="str">
            <v>M</v>
          </cell>
          <cell r="F1016" t="str">
            <v>Varsity</v>
          </cell>
          <cell r="G1016" t="str">
            <v>VARSITY BOYS</v>
          </cell>
        </row>
        <row r="1017">
          <cell r="A1017">
            <v>1232</v>
          </cell>
          <cell r="B1017" t="str">
            <v>Jarrett Kopera</v>
          </cell>
          <cell r="C1017">
            <v>7</v>
          </cell>
          <cell r="D1017" t="str">
            <v>GRE</v>
          </cell>
          <cell r="E1017" t="str">
            <v>M</v>
          </cell>
          <cell r="F1017" t="str">
            <v>Varsity</v>
          </cell>
          <cell r="G1017" t="str">
            <v>VARSITY BOYS</v>
          </cell>
        </row>
        <row r="1018">
          <cell r="A1018">
            <v>1233</v>
          </cell>
          <cell r="B1018" t="str">
            <v>Dylan Paulson</v>
          </cell>
          <cell r="C1018">
            <v>7</v>
          </cell>
          <cell r="D1018" t="str">
            <v>GRE</v>
          </cell>
          <cell r="E1018" t="str">
            <v>M</v>
          </cell>
          <cell r="F1018" t="str">
            <v>Varsity</v>
          </cell>
          <cell r="G1018" t="str">
            <v>VARSITY BOYS</v>
          </cell>
        </row>
        <row r="1019">
          <cell r="A1019">
            <v>1234</v>
          </cell>
          <cell r="B1019" t="str">
            <v>Tommy Zentner</v>
          </cell>
          <cell r="C1019">
            <v>7</v>
          </cell>
          <cell r="D1019" t="str">
            <v>GRE</v>
          </cell>
          <cell r="E1019" t="str">
            <v>M</v>
          </cell>
          <cell r="F1019" t="str">
            <v>Varsity</v>
          </cell>
          <cell r="G1019" t="str">
            <v>VARSITY BOYS</v>
          </cell>
        </row>
        <row r="1020">
          <cell r="A1020">
            <v>1235</v>
          </cell>
          <cell r="B1020" t="str">
            <v>Anna Cantella</v>
          </cell>
          <cell r="C1020">
            <v>8</v>
          </cell>
          <cell r="D1020" t="str">
            <v>GRE</v>
          </cell>
          <cell r="E1020" t="str">
            <v>F</v>
          </cell>
          <cell r="F1020" t="str">
            <v>Varsity</v>
          </cell>
          <cell r="G1020" t="str">
            <v>VARSITY GIRLS</v>
          </cell>
        </row>
        <row r="1021">
          <cell r="A1021">
            <v>1236</v>
          </cell>
          <cell r="B1021" t="str">
            <v>Elena Homison</v>
          </cell>
          <cell r="C1021">
            <v>8</v>
          </cell>
          <cell r="D1021" t="str">
            <v>GRE</v>
          </cell>
          <cell r="E1021" t="str">
            <v>F</v>
          </cell>
          <cell r="F1021" t="str">
            <v>Varsity</v>
          </cell>
          <cell r="G1021" t="str">
            <v>VARSITY GIRLS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2"/>
  <sheetViews>
    <sheetView workbookViewId="0">
      <selection activeCell="M42" sqref="M42"/>
    </sheetView>
  </sheetViews>
  <sheetFormatPr defaultColWidth="14.42578125" defaultRowHeight="15" customHeight="1" x14ac:dyDescent="0.25"/>
  <cols>
    <col min="1" max="1" width="9.140625" customWidth="1"/>
    <col min="2" max="2" width="18.5703125" customWidth="1"/>
    <col min="3" max="3" width="8" customWidth="1"/>
    <col min="4" max="4" width="9.140625" customWidth="1"/>
    <col min="5" max="5" width="4.85546875" customWidth="1"/>
    <col min="6" max="6" width="9.140625" customWidth="1"/>
    <col min="7" max="7" width="11.85546875" customWidth="1"/>
    <col min="8" max="8" width="4" customWidth="1"/>
    <col min="9" max="9" width="15.8554687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 x14ac:dyDescent="0.25">
      <c r="A1" s="10" t="s">
        <v>13</v>
      </c>
      <c r="B1" s="10" t="s">
        <v>6</v>
      </c>
      <c r="C1" s="10" t="s">
        <v>9</v>
      </c>
      <c r="D1" s="10" t="s">
        <v>7</v>
      </c>
      <c r="E1" s="10" t="s">
        <v>8</v>
      </c>
      <c r="F1" s="10" t="s">
        <v>14</v>
      </c>
      <c r="G1" s="10" t="s">
        <v>10</v>
      </c>
      <c r="H1" s="11"/>
      <c r="I1" s="12" t="s">
        <v>15</v>
      </c>
      <c r="J1" s="13" t="s">
        <v>16</v>
      </c>
      <c r="K1" s="12" t="s">
        <v>17</v>
      </c>
      <c r="L1" s="14">
        <v>36</v>
      </c>
      <c r="M1" s="15">
        <v>10</v>
      </c>
      <c r="N1" s="16">
        <v>1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2.75" customHeight="1" x14ac:dyDescent="0.25">
      <c r="A2" s="17">
        <v>1</v>
      </c>
      <c r="B2" s="12" t="s">
        <v>18</v>
      </c>
      <c r="C2" s="12">
        <v>1</v>
      </c>
      <c r="D2" s="12" t="s">
        <v>19</v>
      </c>
      <c r="E2" s="12" t="s">
        <v>20</v>
      </c>
      <c r="F2" s="12" t="s">
        <v>21</v>
      </c>
      <c r="G2" s="12" t="s">
        <v>22</v>
      </c>
      <c r="H2" s="18"/>
      <c r="I2" s="17" t="s">
        <v>23</v>
      </c>
      <c r="J2" s="13" t="s">
        <v>19</v>
      </c>
      <c r="K2" s="12" t="s">
        <v>17</v>
      </c>
      <c r="L2" s="14">
        <v>93</v>
      </c>
      <c r="M2" s="15">
        <v>8</v>
      </c>
      <c r="N2" s="16">
        <v>2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25">
      <c r="A3" s="17">
        <v>2</v>
      </c>
      <c r="B3" s="12" t="s">
        <v>24</v>
      </c>
      <c r="C3" s="12">
        <v>1</v>
      </c>
      <c r="D3" s="12" t="s">
        <v>19</v>
      </c>
      <c r="E3" s="12" t="s">
        <v>20</v>
      </c>
      <c r="F3" s="12" t="s">
        <v>21</v>
      </c>
      <c r="G3" s="12" t="s">
        <v>22</v>
      </c>
      <c r="H3" s="18"/>
      <c r="I3" s="17" t="s">
        <v>25</v>
      </c>
      <c r="J3" s="13" t="s">
        <v>26</v>
      </c>
      <c r="K3" s="12" t="s">
        <v>17</v>
      </c>
      <c r="L3" s="14">
        <v>71</v>
      </c>
      <c r="M3" s="15">
        <v>6</v>
      </c>
      <c r="N3" s="16">
        <v>3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 x14ac:dyDescent="0.25">
      <c r="A4" s="17">
        <v>3</v>
      </c>
      <c r="B4" s="12" t="s">
        <v>27</v>
      </c>
      <c r="C4" s="12">
        <v>1</v>
      </c>
      <c r="D4" s="12" t="s">
        <v>19</v>
      </c>
      <c r="E4" s="12" t="s">
        <v>20</v>
      </c>
      <c r="F4" s="12" t="s">
        <v>21</v>
      </c>
      <c r="G4" s="12" t="s">
        <v>22</v>
      </c>
      <c r="H4" s="18"/>
      <c r="I4" s="17" t="s">
        <v>28</v>
      </c>
      <c r="J4" s="13" t="s">
        <v>29</v>
      </c>
      <c r="K4" s="12" t="s">
        <v>17</v>
      </c>
      <c r="L4" s="14">
        <v>27</v>
      </c>
      <c r="M4" s="15">
        <v>5</v>
      </c>
      <c r="N4" s="16">
        <v>4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2.75" customHeight="1" x14ac:dyDescent="0.25">
      <c r="A5" s="17">
        <v>4</v>
      </c>
      <c r="B5" s="12" t="s">
        <v>30</v>
      </c>
      <c r="C5" s="12">
        <v>1</v>
      </c>
      <c r="D5" s="12" t="s">
        <v>19</v>
      </c>
      <c r="E5" s="12" t="s">
        <v>20</v>
      </c>
      <c r="F5" s="12" t="s">
        <v>21</v>
      </c>
      <c r="G5" s="12" t="s">
        <v>22</v>
      </c>
      <c r="H5" s="18"/>
      <c r="I5" s="17" t="s">
        <v>31</v>
      </c>
      <c r="J5" s="13" t="s">
        <v>32</v>
      </c>
      <c r="K5" s="12" t="s">
        <v>17</v>
      </c>
      <c r="L5" s="14">
        <v>37</v>
      </c>
      <c r="M5" s="15">
        <v>4</v>
      </c>
      <c r="N5" s="16">
        <v>5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2.75" customHeight="1" x14ac:dyDescent="0.25">
      <c r="A6" s="17">
        <v>5</v>
      </c>
      <c r="B6" s="12" t="s">
        <v>33</v>
      </c>
      <c r="C6" s="12">
        <v>1</v>
      </c>
      <c r="D6" s="12" t="s">
        <v>19</v>
      </c>
      <c r="E6" s="12" t="s">
        <v>20</v>
      </c>
      <c r="F6" s="12" t="s">
        <v>21</v>
      </c>
      <c r="G6" s="12" t="s">
        <v>22</v>
      </c>
      <c r="H6" s="18"/>
      <c r="I6" s="17" t="s">
        <v>34</v>
      </c>
      <c r="J6" s="13" t="s">
        <v>35</v>
      </c>
      <c r="K6" s="12" t="s">
        <v>17</v>
      </c>
      <c r="L6" s="14">
        <v>19</v>
      </c>
      <c r="M6" s="15">
        <v>3</v>
      </c>
      <c r="N6" s="16">
        <v>6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25">
      <c r="A7" s="17">
        <v>6</v>
      </c>
      <c r="B7" s="12" t="s">
        <v>36</v>
      </c>
      <c r="C7" s="12">
        <v>1</v>
      </c>
      <c r="D7" s="12" t="s">
        <v>19</v>
      </c>
      <c r="E7" s="12" t="s">
        <v>20</v>
      </c>
      <c r="F7" s="12" t="s">
        <v>21</v>
      </c>
      <c r="G7" s="12" t="s">
        <v>22</v>
      </c>
      <c r="H7" s="18"/>
      <c r="I7" s="17" t="s">
        <v>37</v>
      </c>
      <c r="J7" s="13" t="s">
        <v>38</v>
      </c>
      <c r="K7" s="12" t="s">
        <v>17</v>
      </c>
      <c r="L7" s="14">
        <v>71</v>
      </c>
      <c r="M7" s="15">
        <v>2</v>
      </c>
      <c r="N7" s="16">
        <v>7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5">
      <c r="A8" s="17">
        <v>7</v>
      </c>
      <c r="B8" s="12" t="s">
        <v>39</v>
      </c>
      <c r="C8" s="12">
        <v>2</v>
      </c>
      <c r="D8" s="12" t="s">
        <v>19</v>
      </c>
      <c r="E8" s="12" t="s">
        <v>20</v>
      </c>
      <c r="F8" s="12" t="s">
        <v>21</v>
      </c>
      <c r="G8" s="12" t="s">
        <v>22</v>
      </c>
      <c r="H8" s="18"/>
      <c r="I8" s="19" t="s">
        <v>40</v>
      </c>
      <c r="J8" s="13" t="s">
        <v>40</v>
      </c>
      <c r="K8" s="12" t="s">
        <v>17</v>
      </c>
      <c r="L8" s="14">
        <v>35</v>
      </c>
      <c r="M8" s="15">
        <v>1</v>
      </c>
      <c r="N8" s="16">
        <v>8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.75" customHeight="1" x14ac:dyDescent="0.25">
      <c r="A9" s="17">
        <v>8</v>
      </c>
      <c r="B9" s="12" t="s">
        <v>41</v>
      </c>
      <c r="C9" s="12">
        <v>2</v>
      </c>
      <c r="D9" s="12" t="s">
        <v>19</v>
      </c>
      <c r="E9" s="12" t="s">
        <v>20</v>
      </c>
      <c r="F9" s="12" t="s">
        <v>21</v>
      </c>
      <c r="G9" s="12" t="s">
        <v>22</v>
      </c>
      <c r="H9" s="18"/>
      <c r="I9" s="19" t="s">
        <v>42</v>
      </c>
      <c r="J9" s="13" t="s">
        <v>42</v>
      </c>
      <c r="K9" s="12" t="s">
        <v>17</v>
      </c>
      <c r="L9" s="14">
        <v>26</v>
      </c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 customHeight="1" x14ac:dyDescent="0.25">
      <c r="A10" s="17">
        <v>9</v>
      </c>
      <c r="B10" s="12" t="s">
        <v>43</v>
      </c>
      <c r="C10" s="12">
        <v>2</v>
      </c>
      <c r="D10" s="12" t="s">
        <v>19</v>
      </c>
      <c r="E10" s="12" t="s">
        <v>20</v>
      </c>
      <c r="F10" s="12" t="s">
        <v>21</v>
      </c>
      <c r="G10" s="12" t="s">
        <v>22</v>
      </c>
      <c r="H10" s="18"/>
      <c r="I10" s="17" t="s">
        <v>44</v>
      </c>
      <c r="J10" s="13" t="s">
        <v>45</v>
      </c>
      <c r="K10" s="12" t="s">
        <v>17</v>
      </c>
      <c r="L10" s="14">
        <v>35</v>
      </c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x14ac:dyDescent="0.25">
      <c r="A11" s="17">
        <v>10</v>
      </c>
      <c r="B11" s="12" t="s">
        <v>46</v>
      </c>
      <c r="C11" s="12">
        <v>2</v>
      </c>
      <c r="D11" s="12" t="s">
        <v>19</v>
      </c>
      <c r="E11" s="12" t="s">
        <v>20</v>
      </c>
      <c r="F11" s="12" t="s">
        <v>21</v>
      </c>
      <c r="G11" s="12" t="s">
        <v>22</v>
      </c>
      <c r="H11" s="18"/>
      <c r="I11" s="20" t="s">
        <v>47</v>
      </c>
      <c r="J11" s="21" t="s">
        <v>48</v>
      </c>
      <c r="K11" s="22" t="s">
        <v>17</v>
      </c>
      <c r="L11" s="23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5">
      <c r="A12" s="17">
        <v>11</v>
      </c>
      <c r="B12" s="12" t="s">
        <v>49</v>
      </c>
      <c r="C12" s="12">
        <v>2</v>
      </c>
      <c r="D12" s="12" t="s">
        <v>19</v>
      </c>
      <c r="E12" s="12" t="s">
        <v>20</v>
      </c>
      <c r="F12" s="12" t="s">
        <v>21</v>
      </c>
      <c r="G12" s="12" t="s">
        <v>22</v>
      </c>
      <c r="H12" s="18"/>
      <c r="I12" s="12" t="s">
        <v>50</v>
      </c>
      <c r="J12" s="13" t="s">
        <v>51</v>
      </c>
      <c r="K12" s="12" t="s">
        <v>17</v>
      </c>
      <c r="L12" s="14">
        <v>19</v>
      </c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.75" customHeight="1" x14ac:dyDescent="0.25">
      <c r="A13" s="17">
        <v>12</v>
      </c>
      <c r="B13" s="12" t="s">
        <v>52</v>
      </c>
      <c r="C13" s="12">
        <v>3</v>
      </c>
      <c r="D13" s="12" t="s">
        <v>19</v>
      </c>
      <c r="E13" s="12" t="s">
        <v>20</v>
      </c>
      <c r="F13" s="12" t="s">
        <v>21</v>
      </c>
      <c r="G13" s="12" t="s">
        <v>22</v>
      </c>
      <c r="H13" s="18"/>
      <c r="I13" s="19" t="s">
        <v>53</v>
      </c>
      <c r="J13" s="13" t="s">
        <v>54</v>
      </c>
      <c r="K13" s="12" t="s">
        <v>17</v>
      </c>
      <c r="L13" s="14">
        <v>13</v>
      </c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2.75" customHeight="1" x14ac:dyDescent="0.25">
      <c r="A14" s="17">
        <v>13</v>
      </c>
      <c r="B14" s="12" t="s">
        <v>55</v>
      </c>
      <c r="C14" s="12">
        <v>3</v>
      </c>
      <c r="D14" s="12" t="s">
        <v>19</v>
      </c>
      <c r="E14" s="12" t="s">
        <v>20</v>
      </c>
      <c r="F14" s="12" t="s">
        <v>21</v>
      </c>
      <c r="G14" s="12" t="s">
        <v>22</v>
      </c>
      <c r="H14" s="18"/>
      <c r="I14" s="17" t="s">
        <v>56</v>
      </c>
      <c r="J14" s="13" t="s">
        <v>57</v>
      </c>
      <c r="K14" s="12" t="s">
        <v>17</v>
      </c>
      <c r="L14" s="14">
        <v>18</v>
      </c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2.75" customHeight="1" x14ac:dyDescent="0.25">
      <c r="A15" s="17">
        <v>14</v>
      </c>
      <c r="B15" s="12" t="s">
        <v>58</v>
      </c>
      <c r="C15" s="12">
        <v>3</v>
      </c>
      <c r="D15" s="12" t="s">
        <v>19</v>
      </c>
      <c r="E15" s="12" t="s">
        <v>20</v>
      </c>
      <c r="F15" s="12" t="s">
        <v>21</v>
      </c>
      <c r="G15" s="12" t="s">
        <v>22</v>
      </c>
      <c r="H15" s="18"/>
      <c r="I15" s="19" t="s">
        <v>59</v>
      </c>
      <c r="J15" s="13" t="s">
        <v>60</v>
      </c>
      <c r="K15" s="12" t="s">
        <v>17</v>
      </c>
      <c r="L15" s="14">
        <v>37</v>
      </c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2.75" customHeight="1" x14ac:dyDescent="0.25">
      <c r="A16" s="17">
        <v>15</v>
      </c>
      <c r="B16" s="12" t="s">
        <v>61</v>
      </c>
      <c r="C16" s="12">
        <v>3</v>
      </c>
      <c r="D16" s="12" t="s">
        <v>19</v>
      </c>
      <c r="E16" s="12" t="s">
        <v>20</v>
      </c>
      <c r="F16" s="12" t="s">
        <v>21</v>
      </c>
      <c r="G16" s="12" t="s">
        <v>22</v>
      </c>
      <c r="H16" s="18"/>
      <c r="I16" s="24" t="s">
        <v>62</v>
      </c>
      <c r="J16" s="25" t="s">
        <v>63</v>
      </c>
      <c r="K16" s="17" t="s">
        <v>17</v>
      </c>
      <c r="L16" s="14">
        <v>31</v>
      </c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 customHeight="1" x14ac:dyDescent="0.25">
      <c r="A17" s="17">
        <v>16</v>
      </c>
      <c r="B17" s="12" t="s">
        <v>64</v>
      </c>
      <c r="C17" s="12">
        <v>3</v>
      </c>
      <c r="D17" s="12" t="s">
        <v>19</v>
      </c>
      <c r="E17" s="12" t="s">
        <v>20</v>
      </c>
      <c r="F17" s="12" t="s">
        <v>21</v>
      </c>
      <c r="G17" s="12" t="s">
        <v>22</v>
      </c>
      <c r="H17" s="18"/>
      <c r="I17" s="19" t="s">
        <v>65</v>
      </c>
      <c r="J17" s="13" t="s">
        <v>66</v>
      </c>
      <c r="K17" s="12" t="s">
        <v>17</v>
      </c>
      <c r="L17" s="14">
        <v>50</v>
      </c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5">
      <c r="A18" s="17">
        <v>17</v>
      </c>
      <c r="B18" s="12" t="s">
        <v>67</v>
      </c>
      <c r="C18" s="12">
        <v>3</v>
      </c>
      <c r="D18" s="12" t="s">
        <v>19</v>
      </c>
      <c r="E18" s="12" t="s">
        <v>20</v>
      </c>
      <c r="F18" s="12" t="s">
        <v>21</v>
      </c>
      <c r="G18" s="12" t="s">
        <v>22</v>
      </c>
      <c r="H18" s="18"/>
      <c r="I18" s="26" t="s">
        <v>68</v>
      </c>
      <c r="J18" s="13" t="s">
        <v>69</v>
      </c>
      <c r="K18" s="12" t="s">
        <v>17</v>
      </c>
      <c r="L18" s="14">
        <v>39</v>
      </c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 customHeight="1" x14ac:dyDescent="0.25">
      <c r="A19" s="17">
        <v>18</v>
      </c>
      <c r="B19" s="12" t="s">
        <v>70</v>
      </c>
      <c r="C19" s="12">
        <v>3</v>
      </c>
      <c r="D19" s="12" t="s">
        <v>19</v>
      </c>
      <c r="E19" s="12" t="s">
        <v>20</v>
      </c>
      <c r="F19" s="12" t="s">
        <v>21</v>
      </c>
      <c r="G19" s="12" t="s">
        <v>22</v>
      </c>
      <c r="H19" s="18"/>
      <c r="I19" s="19" t="s">
        <v>71</v>
      </c>
      <c r="J19" s="13" t="s">
        <v>72</v>
      </c>
      <c r="K19" s="12" t="s">
        <v>17</v>
      </c>
      <c r="L19" s="14">
        <v>36</v>
      </c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5">
      <c r="A20" s="17">
        <v>19</v>
      </c>
      <c r="B20" s="12" t="s">
        <v>73</v>
      </c>
      <c r="C20" s="12">
        <v>3</v>
      </c>
      <c r="D20" s="12" t="s">
        <v>19</v>
      </c>
      <c r="E20" s="12" t="s">
        <v>20</v>
      </c>
      <c r="F20" s="12" t="s">
        <v>21</v>
      </c>
      <c r="G20" s="12" t="s">
        <v>22</v>
      </c>
      <c r="H20" s="18"/>
      <c r="I20" s="26" t="s">
        <v>74</v>
      </c>
      <c r="J20" s="13" t="s">
        <v>75</v>
      </c>
      <c r="K20" s="12" t="s">
        <v>17</v>
      </c>
      <c r="L20" s="14">
        <v>8</v>
      </c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25">
      <c r="A21" s="17">
        <v>20</v>
      </c>
      <c r="B21" s="12" t="s">
        <v>76</v>
      </c>
      <c r="C21" s="12">
        <v>4</v>
      </c>
      <c r="D21" s="12" t="s">
        <v>19</v>
      </c>
      <c r="E21" s="12" t="s">
        <v>20</v>
      </c>
      <c r="F21" s="12" t="s">
        <v>21</v>
      </c>
      <c r="G21" s="12" t="s">
        <v>22</v>
      </c>
      <c r="H21" s="18"/>
      <c r="I21" s="26" t="s">
        <v>77</v>
      </c>
      <c r="J21" s="13" t="s">
        <v>78</v>
      </c>
      <c r="K21" s="17" t="s">
        <v>17</v>
      </c>
      <c r="L21" s="14">
        <v>79</v>
      </c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5">
      <c r="A22" s="17">
        <v>21</v>
      </c>
      <c r="B22" s="12" t="s">
        <v>79</v>
      </c>
      <c r="C22" s="12">
        <v>4</v>
      </c>
      <c r="D22" s="12" t="s">
        <v>19</v>
      </c>
      <c r="E22" s="12" t="s">
        <v>20</v>
      </c>
      <c r="F22" s="12" t="s">
        <v>21</v>
      </c>
      <c r="G22" s="12" t="s">
        <v>22</v>
      </c>
      <c r="H22" s="18"/>
      <c r="I22" s="26" t="s">
        <v>80</v>
      </c>
      <c r="J22" s="13" t="s">
        <v>81</v>
      </c>
      <c r="K22" s="17" t="s">
        <v>17</v>
      </c>
      <c r="L22" s="14">
        <v>113</v>
      </c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x14ac:dyDescent="0.25">
      <c r="A23" s="17">
        <v>22</v>
      </c>
      <c r="B23" s="12" t="s">
        <v>82</v>
      </c>
      <c r="C23" s="12">
        <v>1</v>
      </c>
      <c r="D23" s="12" t="s">
        <v>19</v>
      </c>
      <c r="E23" s="12" t="s">
        <v>83</v>
      </c>
      <c r="F23" s="12" t="s">
        <v>21</v>
      </c>
      <c r="G23" s="12" t="s">
        <v>84</v>
      </c>
      <c r="H23" s="18"/>
      <c r="I23" s="19" t="s">
        <v>85</v>
      </c>
      <c r="J23" s="13" t="s">
        <v>86</v>
      </c>
      <c r="K23" s="17" t="s">
        <v>17</v>
      </c>
      <c r="L23" s="14">
        <v>22</v>
      </c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25">
      <c r="A24" s="17">
        <v>23</v>
      </c>
      <c r="B24" s="12" t="s">
        <v>87</v>
      </c>
      <c r="C24" s="12">
        <v>1</v>
      </c>
      <c r="D24" s="12" t="s">
        <v>19</v>
      </c>
      <c r="E24" s="12" t="s">
        <v>83</v>
      </c>
      <c r="F24" s="12" t="s">
        <v>21</v>
      </c>
      <c r="G24" s="12" t="s">
        <v>84</v>
      </c>
      <c r="H24" s="27"/>
      <c r="I24" s="19" t="s">
        <v>88</v>
      </c>
      <c r="J24" s="13" t="s">
        <v>89</v>
      </c>
      <c r="K24" s="17" t="s">
        <v>17</v>
      </c>
      <c r="L24" s="14">
        <v>62</v>
      </c>
      <c r="M24" s="1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25">
      <c r="A25" s="17">
        <v>24</v>
      </c>
      <c r="B25" s="12" t="s">
        <v>90</v>
      </c>
      <c r="C25" s="12">
        <v>1</v>
      </c>
      <c r="D25" s="12" t="s">
        <v>19</v>
      </c>
      <c r="E25" s="12" t="s">
        <v>83</v>
      </c>
      <c r="F25" s="12" t="s">
        <v>21</v>
      </c>
      <c r="G25" s="12" t="s">
        <v>84</v>
      </c>
      <c r="H25" s="18"/>
      <c r="I25" s="24" t="s">
        <v>91</v>
      </c>
      <c r="J25" s="25" t="s">
        <v>92</v>
      </c>
      <c r="K25" s="17" t="s">
        <v>17</v>
      </c>
      <c r="L25" s="14">
        <v>35</v>
      </c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 customHeight="1" x14ac:dyDescent="0.25">
      <c r="A26" s="17">
        <v>25</v>
      </c>
      <c r="B26" s="12" t="s">
        <v>93</v>
      </c>
      <c r="C26" s="12">
        <v>1</v>
      </c>
      <c r="D26" s="12" t="s">
        <v>19</v>
      </c>
      <c r="E26" s="12" t="s">
        <v>83</v>
      </c>
      <c r="F26" s="12" t="s">
        <v>21</v>
      </c>
      <c r="G26" s="12" t="s">
        <v>84</v>
      </c>
      <c r="H26" s="18"/>
      <c r="I26" s="28" t="s">
        <v>94</v>
      </c>
      <c r="J26" s="28"/>
      <c r="K26" s="28"/>
      <c r="L26" s="29">
        <f>SUM(L1:L25)</f>
        <v>1012</v>
      </c>
      <c r="M26" s="1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x14ac:dyDescent="0.25">
      <c r="A27" s="17">
        <v>26</v>
      </c>
      <c r="B27" s="12" t="s">
        <v>95</v>
      </c>
      <c r="C27" s="12">
        <v>1</v>
      </c>
      <c r="D27" s="12" t="s">
        <v>19</v>
      </c>
      <c r="E27" s="12" t="s">
        <v>83</v>
      </c>
      <c r="F27" s="12" t="s">
        <v>21</v>
      </c>
      <c r="G27" s="12" t="s">
        <v>84</v>
      </c>
      <c r="H27" s="18"/>
      <c r="I27" s="17"/>
      <c r="J27" s="17"/>
      <c r="K27" s="17"/>
      <c r="L27" s="14"/>
      <c r="M27" s="1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 customHeight="1" x14ac:dyDescent="0.25">
      <c r="A28" s="17">
        <v>27</v>
      </c>
      <c r="B28" s="12" t="s">
        <v>96</v>
      </c>
      <c r="C28" s="12">
        <v>2</v>
      </c>
      <c r="D28" s="12" t="s">
        <v>19</v>
      </c>
      <c r="E28" s="12" t="s">
        <v>83</v>
      </c>
      <c r="F28" s="12" t="s">
        <v>21</v>
      </c>
      <c r="G28" s="12" t="s">
        <v>84</v>
      </c>
      <c r="H28" s="18"/>
      <c r="I28" s="30" t="s">
        <v>97</v>
      </c>
      <c r="J28" s="30"/>
      <c r="K28" s="30"/>
      <c r="L28" s="31">
        <v>928</v>
      </c>
      <c r="M28" s="1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25">
      <c r="A29" s="17">
        <v>28</v>
      </c>
      <c r="B29" s="12" t="s">
        <v>98</v>
      </c>
      <c r="C29" s="12">
        <v>2</v>
      </c>
      <c r="D29" s="12" t="s">
        <v>19</v>
      </c>
      <c r="E29" s="12" t="s">
        <v>83</v>
      </c>
      <c r="F29" s="12" t="s">
        <v>21</v>
      </c>
      <c r="G29" s="12" t="s">
        <v>84</v>
      </c>
      <c r="H29" s="18"/>
      <c r="I29" s="32"/>
      <c r="J29" s="32"/>
      <c r="K29" s="32"/>
      <c r="L29" s="33"/>
      <c r="M29" s="1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 x14ac:dyDescent="0.25">
      <c r="A30" s="17">
        <v>29</v>
      </c>
      <c r="B30" s="12" t="s">
        <v>99</v>
      </c>
      <c r="C30" s="12">
        <v>2</v>
      </c>
      <c r="D30" s="12" t="s">
        <v>19</v>
      </c>
      <c r="E30" s="12" t="s">
        <v>83</v>
      </c>
      <c r="F30" s="12" t="s">
        <v>21</v>
      </c>
      <c r="G30" s="12" t="s">
        <v>84</v>
      </c>
      <c r="H30" s="34"/>
      <c r="I30" s="35" t="s">
        <v>100</v>
      </c>
      <c r="J30" s="36"/>
      <c r="K30" s="36"/>
      <c r="L30" s="37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 x14ac:dyDescent="0.25">
      <c r="A31" s="17">
        <v>30</v>
      </c>
      <c r="B31" s="12" t="s">
        <v>101</v>
      </c>
      <c r="C31" s="12">
        <v>2</v>
      </c>
      <c r="D31" s="12" t="s">
        <v>19</v>
      </c>
      <c r="E31" s="12" t="s">
        <v>83</v>
      </c>
      <c r="F31" s="12" t="s">
        <v>21</v>
      </c>
      <c r="G31" s="12" t="s">
        <v>84</v>
      </c>
      <c r="H31" s="34"/>
      <c r="I31" s="38"/>
      <c r="J31" s="39"/>
      <c r="K31" s="39"/>
      <c r="L31" s="40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 x14ac:dyDescent="0.25">
      <c r="A32" s="17">
        <v>31</v>
      </c>
      <c r="B32" s="12" t="s">
        <v>102</v>
      </c>
      <c r="C32" s="12">
        <v>2</v>
      </c>
      <c r="D32" s="12" t="s">
        <v>19</v>
      </c>
      <c r="E32" s="12" t="s">
        <v>83</v>
      </c>
      <c r="F32" s="12" t="s">
        <v>21</v>
      </c>
      <c r="G32" s="12" t="s">
        <v>84</v>
      </c>
      <c r="H32" s="34"/>
      <c r="I32" s="41" t="s">
        <v>103</v>
      </c>
      <c r="J32" s="42"/>
      <c r="K32" s="39"/>
      <c r="L32" s="43">
        <v>65</v>
      </c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 x14ac:dyDescent="0.25">
      <c r="A33" s="17">
        <v>32</v>
      </c>
      <c r="B33" s="12" t="s">
        <v>104</v>
      </c>
      <c r="C33" s="12">
        <v>3</v>
      </c>
      <c r="D33" s="12" t="s">
        <v>19</v>
      </c>
      <c r="E33" s="12" t="s">
        <v>83</v>
      </c>
      <c r="F33" s="12" t="s">
        <v>21</v>
      </c>
      <c r="G33" s="12" t="s">
        <v>84</v>
      </c>
      <c r="H33" s="34"/>
      <c r="I33" s="41" t="s">
        <v>105</v>
      </c>
      <c r="J33" s="42"/>
      <c r="K33" s="39"/>
      <c r="L33" s="43">
        <v>75</v>
      </c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 x14ac:dyDescent="0.25">
      <c r="A34" s="17">
        <v>33</v>
      </c>
      <c r="B34" s="12" t="s">
        <v>106</v>
      </c>
      <c r="C34" s="12">
        <v>3</v>
      </c>
      <c r="D34" s="12" t="s">
        <v>19</v>
      </c>
      <c r="E34" s="12" t="s">
        <v>83</v>
      </c>
      <c r="F34" s="12" t="s">
        <v>21</v>
      </c>
      <c r="G34" s="12" t="s">
        <v>84</v>
      </c>
      <c r="H34" s="34"/>
      <c r="I34" s="41" t="s">
        <v>107</v>
      </c>
      <c r="J34" s="42"/>
      <c r="K34" s="39"/>
      <c r="L34" s="43">
        <v>120</v>
      </c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 x14ac:dyDescent="0.25">
      <c r="A35" s="17">
        <v>34</v>
      </c>
      <c r="B35" s="12" t="s">
        <v>108</v>
      </c>
      <c r="C35" s="12">
        <v>3</v>
      </c>
      <c r="D35" s="12" t="s">
        <v>19</v>
      </c>
      <c r="E35" s="12" t="s">
        <v>83</v>
      </c>
      <c r="F35" s="12" t="s">
        <v>21</v>
      </c>
      <c r="G35" s="12" t="s">
        <v>84</v>
      </c>
      <c r="H35" s="34"/>
      <c r="I35" s="41" t="s">
        <v>109</v>
      </c>
      <c r="J35" s="42"/>
      <c r="K35" s="39"/>
      <c r="L35" s="43">
        <v>154</v>
      </c>
      <c r="M35" s="1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 x14ac:dyDescent="0.25">
      <c r="A36" s="17">
        <v>35</v>
      </c>
      <c r="B36" s="12" t="s">
        <v>110</v>
      </c>
      <c r="C36" s="12">
        <v>3</v>
      </c>
      <c r="D36" s="12" t="s">
        <v>19</v>
      </c>
      <c r="E36" s="12" t="s">
        <v>83</v>
      </c>
      <c r="F36" s="12" t="s">
        <v>21</v>
      </c>
      <c r="G36" s="12" t="s">
        <v>84</v>
      </c>
      <c r="H36" s="34"/>
      <c r="I36" s="41" t="s">
        <v>111</v>
      </c>
      <c r="J36" s="42"/>
      <c r="K36" s="39"/>
      <c r="L36" s="43">
        <v>132</v>
      </c>
      <c r="M36" s="1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 x14ac:dyDescent="0.25">
      <c r="A37" s="17">
        <v>36</v>
      </c>
      <c r="B37" s="12" t="s">
        <v>112</v>
      </c>
      <c r="C37" s="12">
        <v>3</v>
      </c>
      <c r="D37" s="12" t="s">
        <v>19</v>
      </c>
      <c r="E37" s="12" t="s">
        <v>83</v>
      </c>
      <c r="F37" s="12" t="s">
        <v>21</v>
      </c>
      <c r="G37" s="12" t="s">
        <v>84</v>
      </c>
      <c r="H37" s="34"/>
      <c r="I37" s="41" t="s">
        <v>113</v>
      </c>
      <c r="J37" s="42"/>
      <c r="K37" s="39"/>
      <c r="L37" s="43">
        <v>137</v>
      </c>
      <c r="M37" s="1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 x14ac:dyDescent="0.25">
      <c r="A38" s="17">
        <v>37</v>
      </c>
      <c r="B38" s="12" t="s">
        <v>114</v>
      </c>
      <c r="C38" s="12">
        <v>3</v>
      </c>
      <c r="D38" s="12" t="s">
        <v>19</v>
      </c>
      <c r="E38" s="12" t="s">
        <v>83</v>
      </c>
      <c r="F38" s="12" t="s">
        <v>21</v>
      </c>
      <c r="G38" s="12" t="s">
        <v>84</v>
      </c>
      <c r="H38" s="34"/>
      <c r="I38" s="41" t="s">
        <v>115</v>
      </c>
      <c r="J38" s="42"/>
      <c r="K38" s="39"/>
      <c r="L38" s="43">
        <v>131</v>
      </c>
      <c r="M38" s="1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 x14ac:dyDescent="0.25">
      <c r="A39" s="17">
        <v>38</v>
      </c>
      <c r="B39" s="12" t="s">
        <v>116</v>
      </c>
      <c r="C39" s="12">
        <v>3</v>
      </c>
      <c r="D39" s="12" t="s">
        <v>19</v>
      </c>
      <c r="E39" s="12" t="s">
        <v>83</v>
      </c>
      <c r="F39" s="12" t="s">
        <v>21</v>
      </c>
      <c r="G39" s="12" t="s">
        <v>84</v>
      </c>
      <c r="H39" s="34"/>
      <c r="I39" s="44" t="s">
        <v>117</v>
      </c>
      <c r="J39" s="45"/>
      <c r="K39" s="46"/>
      <c r="L39" s="47">
        <v>123</v>
      </c>
      <c r="M39" s="15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 x14ac:dyDescent="0.25">
      <c r="A40" s="17">
        <v>39</v>
      </c>
      <c r="B40" s="12" t="s">
        <v>118</v>
      </c>
      <c r="C40" s="12">
        <v>4</v>
      </c>
      <c r="D40" s="12" t="s">
        <v>19</v>
      </c>
      <c r="E40" s="12" t="s">
        <v>83</v>
      </c>
      <c r="F40" s="12" t="s">
        <v>21</v>
      </c>
      <c r="G40" s="12" t="s">
        <v>84</v>
      </c>
      <c r="H40" s="48"/>
      <c r="I40" s="16"/>
      <c r="J40" s="49"/>
      <c r="K40" s="16"/>
      <c r="L40" s="49"/>
      <c r="M40" s="15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 x14ac:dyDescent="0.25">
      <c r="A41" s="17">
        <v>40</v>
      </c>
      <c r="B41" s="12" t="s">
        <v>119</v>
      </c>
      <c r="C41" s="12">
        <v>4</v>
      </c>
      <c r="D41" s="12" t="s">
        <v>19</v>
      </c>
      <c r="E41" s="12" t="s">
        <v>83</v>
      </c>
      <c r="F41" s="12" t="s">
        <v>21</v>
      </c>
      <c r="G41" s="12" t="s">
        <v>84</v>
      </c>
      <c r="H41" s="48"/>
      <c r="I41" s="50" t="s">
        <v>120</v>
      </c>
      <c r="J41" s="51"/>
      <c r="K41" s="52"/>
      <c r="L41" s="53">
        <f>L35+L34+L33+L32</f>
        <v>414</v>
      </c>
      <c r="M41" s="1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 x14ac:dyDescent="0.25">
      <c r="A42" s="17">
        <v>41</v>
      </c>
      <c r="B42" s="12" t="s">
        <v>121</v>
      </c>
      <c r="C42" s="12">
        <v>4</v>
      </c>
      <c r="D42" s="12" t="s">
        <v>19</v>
      </c>
      <c r="E42" s="12" t="s">
        <v>83</v>
      </c>
      <c r="F42" s="12" t="s">
        <v>21</v>
      </c>
      <c r="G42" s="12" t="s">
        <v>84</v>
      </c>
      <c r="H42" s="48"/>
      <c r="I42" s="54" t="s">
        <v>122</v>
      </c>
      <c r="J42" s="55"/>
      <c r="K42" s="56"/>
      <c r="L42" s="57">
        <f>L36+L37</f>
        <v>269</v>
      </c>
      <c r="M42" s="1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 x14ac:dyDescent="0.25">
      <c r="A43" s="17">
        <v>42</v>
      </c>
      <c r="B43" s="12" t="s">
        <v>123</v>
      </c>
      <c r="C43" s="12">
        <v>4</v>
      </c>
      <c r="D43" s="12" t="s">
        <v>19</v>
      </c>
      <c r="E43" s="12" t="s">
        <v>83</v>
      </c>
      <c r="F43" s="12" t="s">
        <v>21</v>
      </c>
      <c r="G43" s="12" t="s">
        <v>84</v>
      </c>
      <c r="H43" s="48"/>
      <c r="I43" s="54" t="s">
        <v>124</v>
      </c>
      <c r="J43" s="55"/>
      <c r="K43" s="56"/>
      <c r="L43" s="57">
        <f>L39+L38</f>
        <v>254</v>
      </c>
      <c r="M43" s="1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 x14ac:dyDescent="0.25">
      <c r="A44" s="17">
        <v>43</v>
      </c>
      <c r="B44" s="12" t="s">
        <v>125</v>
      </c>
      <c r="C44" s="12">
        <v>4</v>
      </c>
      <c r="D44" s="12" t="s">
        <v>19</v>
      </c>
      <c r="E44" s="12" t="s">
        <v>83</v>
      </c>
      <c r="F44" s="12" t="s">
        <v>21</v>
      </c>
      <c r="G44" s="12" t="s">
        <v>84</v>
      </c>
      <c r="H44" s="48"/>
      <c r="I44" s="58"/>
      <c r="J44" s="56"/>
      <c r="K44" s="56"/>
      <c r="L44" s="59"/>
      <c r="M44" s="1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 x14ac:dyDescent="0.25">
      <c r="A45" s="17">
        <v>44</v>
      </c>
      <c r="B45" s="12" t="s">
        <v>126</v>
      </c>
      <c r="C45" s="12">
        <v>4</v>
      </c>
      <c r="D45" s="12" t="s">
        <v>19</v>
      </c>
      <c r="E45" s="12" t="s">
        <v>83</v>
      </c>
      <c r="F45" s="12" t="s">
        <v>21</v>
      </c>
      <c r="G45" s="12" t="s">
        <v>84</v>
      </c>
      <c r="H45" s="48"/>
      <c r="I45" s="60" t="s">
        <v>127</v>
      </c>
      <c r="J45" s="61"/>
      <c r="K45" s="62"/>
      <c r="L45" s="63">
        <f>L43+L42+L41</f>
        <v>937</v>
      </c>
      <c r="M45" s="1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 x14ac:dyDescent="0.25">
      <c r="A46" s="17">
        <v>45</v>
      </c>
      <c r="B46" s="12" t="s">
        <v>128</v>
      </c>
      <c r="C46" s="12">
        <v>4</v>
      </c>
      <c r="D46" s="12" t="s">
        <v>19</v>
      </c>
      <c r="E46" s="12" t="s">
        <v>83</v>
      </c>
      <c r="F46" s="12" t="s">
        <v>21</v>
      </c>
      <c r="G46" s="12" t="s">
        <v>84</v>
      </c>
      <c r="H46" s="48"/>
      <c r="I46" s="16"/>
      <c r="J46" s="16"/>
      <c r="K46" s="16"/>
      <c r="L46" s="64"/>
      <c r="M46" s="1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 x14ac:dyDescent="0.25">
      <c r="A47" s="17">
        <v>46</v>
      </c>
      <c r="B47" s="12" t="s">
        <v>129</v>
      </c>
      <c r="C47" s="12">
        <v>4</v>
      </c>
      <c r="D47" s="12" t="s">
        <v>19</v>
      </c>
      <c r="E47" s="12" t="s">
        <v>83</v>
      </c>
      <c r="F47" s="12" t="s">
        <v>21</v>
      </c>
      <c r="G47" s="12" t="s">
        <v>84</v>
      </c>
      <c r="H47" s="48"/>
      <c r="I47" s="16"/>
      <c r="J47" s="16"/>
      <c r="K47" s="16"/>
      <c r="L47" s="64"/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25">
      <c r="A48" s="17">
        <v>47</v>
      </c>
      <c r="B48" s="12" t="s">
        <v>130</v>
      </c>
      <c r="C48" s="12">
        <v>5</v>
      </c>
      <c r="D48" s="12" t="s">
        <v>19</v>
      </c>
      <c r="E48" s="12" t="s">
        <v>20</v>
      </c>
      <c r="F48" s="12" t="s">
        <v>131</v>
      </c>
      <c r="G48" s="12" t="s">
        <v>132</v>
      </c>
      <c r="H48" s="48"/>
      <c r="I48" s="16"/>
      <c r="J48" s="16"/>
      <c r="K48" s="16"/>
      <c r="L48" s="64"/>
      <c r="M48" s="15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x14ac:dyDescent="0.25">
      <c r="A49" s="17">
        <v>48</v>
      </c>
      <c r="B49" s="12" t="s">
        <v>133</v>
      </c>
      <c r="C49" s="12">
        <v>5</v>
      </c>
      <c r="D49" s="12" t="s">
        <v>19</v>
      </c>
      <c r="E49" s="12" t="s">
        <v>20</v>
      </c>
      <c r="F49" s="12" t="s">
        <v>131</v>
      </c>
      <c r="G49" s="12" t="s">
        <v>132</v>
      </c>
      <c r="H49" s="48"/>
      <c r="I49" s="16"/>
      <c r="J49" s="16"/>
      <c r="K49" s="16"/>
      <c r="L49" s="64"/>
      <c r="M49" s="1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 x14ac:dyDescent="0.25">
      <c r="A50" s="17">
        <v>49</v>
      </c>
      <c r="B50" s="12" t="s">
        <v>134</v>
      </c>
      <c r="C50" s="12">
        <v>5</v>
      </c>
      <c r="D50" s="12" t="s">
        <v>19</v>
      </c>
      <c r="E50" s="12" t="s">
        <v>20</v>
      </c>
      <c r="F50" s="12" t="s">
        <v>131</v>
      </c>
      <c r="G50" s="12" t="s">
        <v>132</v>
      </c>
      <c r="H50" s="48"/>
      <c r="I50" s="16"/>
      <c r="J50" s="16"/>
      <c r="K50" s="16"/>
      <c r="L50" s="64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 x14ac:dyDescent="0.25">
      <c r="A51" s="17">
        <v>50</v>
      </c>
      <c r="B51" s="12" t="s">
        <v>135</v>
      </c>
      <c r="C51" s="12">
        <v>5</v>
      </c>
      <c r="D51" s="12" t="s">
        <v>19</v>
      </c>
      <c r="E51" s="12" t="s">
        <v>20</v>
      </c>
      <c r="F51" s="12" t="s">
        <v>131</v>
      </c>
      <c r="G51" s="12" t="s">
        <v>132</v>
      </c>
      <c r="H51" s="48"/>
      <c r="I51" s="16"/>
      <c r="J51" s="16"/>
      <c r="K51" s="16"/>
      <c r="L51" s="64"/>
      <c r="M51" s="15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 x14ac:dyDescent="0.25">
      <c r="A52" s="17">
        <v>51</v>
      </c>
      <c r="B52" s="12" t="s">
        <v>136</v>
      </c>
      <c r="C52" s="12">
        <v>5</v>
      </c>
      <c r="D52" s="12" t="s">
        <v>19</v>
      </c>
      <c r="E52" s="12" t="s">
        <v>20</v>
      </c>
      <c r="F52" s="12" t="s">
        <v>131</v>
      </c>
      <c r="G52" s="12" t="s">
        <v>132</v>
      </c>
      <c r="H52" s="48"/>
      <c r="I52" s="16"/>
      <c r="J52" s="16"/>
      <c r="K52" s="16"/>
      <c r="L52" s="64"/>
      <c r="M52" s="15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 x14ac:dyDescent="0.25">
      <c r="A53" s="17">
        <v>52</v>
      </c>
      <c r="B53" s="12" t="s">
        <v>137</v>
      </c>
      <c r="C53" s="12">
        <v>5</v>
      </c>
      <c r="D53" s="12" t="s">
        <v>19</v>
      </c>
      <c r="E53" s="12" t="s">
        <v>20</v>
      </c>
      <c r="F53" s="12" t="s">
        <v>131</v>
      </c>
      <c r="G53" s="12" t="s">
        <v>132</v>
      </c>
      <c r="H53" s="48"/>
      <c r="I53" s="16"/>
      <c r="J53" s="16"/>
      <c r="K53" s="16"/>
      <c r="L53" s="64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 x14ac:dyDescent="0.25">
      <c r="A54" s="17">
        <v>53</v>
      </c>
      <c r="B54" s="12" t="s">
        <v>138</v>
      </c>
      <c r="C54" s="12">
        <v>5</v>
      </c>
      <c r="D54" s="12" t="s">
        <v>19</v>
      </c>
      <c r="E54" s="12" t="s">
        <v>20</v>
      </c>
      <c r="F54" s="12" t="s">
        <v>131</v>
      </c>
      <c r="G54" s="12" t="s">
        <v>132</v>
      </c>
      <c r="H54" s="48"/>
      <c r="I54" s="16"/>
      <c r="J54" s="16"/>
      <c r="K54" s="16"/>
      <c r="L54" s="64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 x14ac:dyDescent="0.25">
      <c r="A55" s="17">
        <v>54</v>
      </c>
      <c r="B55" s="12" t="s">
        <v>139</v>
      </c>
      <c r="C55" s="12">
        <v>5</v>
      </c>
      <c r="D55" s="12" t="s">
        <v>19</v>
      </c>
      <c r="E55" s="12" t="s">
        <v>20</v>
      </c>
      <c r="F55" s="12" t="s">
        <v>131</v>
      </c>
      <c r="G55" s="12" t="s">
        <v>132</v>
      </c>
      <c r="H55" s="48"/>
      <c r="I55" s="16"/>
      <c r="J55" s="16"/>
      <c r="K55" s="16"/>
      <c r="L55" s="64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 x14ac:dyDescent="0.25">
      <c r="A56" s="17">
        <v>55</v>
      </c>
      <c r="B56" s="12" t="s">
        <v>140</v>
      </c>
      <c r="C56" s="12">
        <v>5</v>
      </c>
      <c r="D56" s="12" t="s">
        <v>19</v>
      </c>
      <c r="E56" s="12" t="s">
        <v>20</v>
      </c>
      <c r="F56" s="12" t="s">
        <v>131</v>
      </c>
      <c r="G56" s="12" t="s">
        <v>132</v>
      </c>
      <c r="H56" s="48"/>
      <c r="I56" s="16"/>
      <c r="J56" s="16"/>
      <c r="K56" s="16"/>
      <c r="L56" s="64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 x14ac:dyDescent="0.25">
      <c r="A57" s="17">
        <v>56</v>
      </c>
      <c r="B57" s="12" t="s">
        <v>141</v>
      </c>
      <c r="C57" s="12">
        <v>5</v>
      </c>
      <c r="D57" s="12" t="s">
        <v>19</v>
      </c>
      <c r="E57" s="12" t="s">
        <v>20</v>
      </c>
      <c r="F57" s="12" t="s">
        <v>131</v>
      </c>
      <c r="G57" s="12" t="s">
        <v>132</v>
      </c>
      <c r="H57" s="48"/>
      <c r="I57" s="16"/>
      <c r="J57" s="16"/>
      <c r="K57" s="16"/>
      <c r="L57" s="64"/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 x14ac:dyDescent="0.25">
      <c r="A58" s="17">
        <v>57</v>
      </c>
      <c r="B58" s="12" t="s">
        <v>142</v>
      </c>
      <c r="C58" s="12">
        <v>5</v>
      </c>
      <c r="D58" s="12" t="s">
        <v>19</v>
      </c>
      <c r="E58" s="12" t="s">
        <v>20</v>
      </c>
      <c r="F58" s="12" t="s">
        <v>131</v>
      </c>
      <c r="G58" s="12" t="s">
        <v>132</v>
      </c>
      <c r="H58" s="48"/>
      <c r="I58" s="16"/>
      <c r="J58" s="16"/>
      <c r="K58" s="16"/>
      <c r="L58" s="64"/>
      <c r="M58" s="1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x14ac:dyDescent="0.25">
      <c r="A59" s="17">
        <v>58</v>
      </c>
      <c r="B59" s="12" t="s">
        <v>143</v>
      </c>
      <c r="C59" s="12">
        <v>6</v>
      </c>
      <c r="D59" s="12" t="s">
        <v>19</v>
      </c>
      <c r="E59" s="12" t="s">
        <v>20</v>
      </c>
      <c r="F59" s="12" t="s">
        <v>131</v>
      </c>
      <c r="G59" s="12" t="s">
        <v>132</v>
      </c>
      <c r="H59" s="48"/>
      <c r="I59" s="16"/>
      <c r="J59" s="16"/>
      <c r="K59" s="16"/>
      <c r="L59" s="64"/>
      <c r="M59" s="1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 x14ac:dyDescent="0.25">
      <c r="A60" s="17">
        <v>59</v>
      </c>
      <c r="B60" s="12" t="s">
        <v>144</v>
      </c>
      <c r="C60" s="12">
        <v>6</v>
      </c>
      <c r="D60" s="12" t="s">
        <v>19</v>
      </c>
      <c r="E60" s="12" t="s">
        <v>20</v>
      </c>
      <c r="F60" s="12" t="s">
        <v>131</v>
      </c>
      <c r="G60" s="12" t="s">
        <v>132</v>
      </c>
      <c r="H60" s="48"/>
      <c r="I60" s="16"/>
      <c r="J60" s="16"/>
      <c r="K60" s="16"/>
      <c r="L60" s="64"/>
      <c r="M60" s="1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 x14ac:dyDescent="0.25">
      <c r="A61" s="17">
        <v>60</v>
      </c>
      <c r="B61" s="12" t="s">
        <v>145</v>
      </c>
      <c r="C61" s="12">
        <v>6</v>
      </c>
      <c r="D61" s="12" t="s">
        <v>19</v>
      </c>
      <c r="E61" s="12" t="s">
        <v>20</v>
      </c>
      <c r="F61" s="12" t="s">
        <v>131</v>
      </c>
      <c r="G61" s="12" t="s">
        <v>132</v>
      </c>
      <c r="H61" s="48"/>
      <c r="I61" s="16"/>
      <c r="J61" s="16"/>
      <c r="K61" s="16"/>
      <c r="L61" s="64"/>
      <c r="M61" s="1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 x14ac:dyDescent="0.25">
      <c r="A62" s="17">
        <v>61</v>
      </c>
      <c r="B62" s="12" t="s">
        <v>146</v>
      </c>
      <c r="C62" s="12">
        <v>6</v>
      </c>
      <c r="D62" s="12" t="s">
        <v>19</v>
      </c>
      <c r="E62" s="12" t="s">
        <v>20</v>
      </c>
      <c r="F62" s="12" t="s">
        <v>131</v>
      </c>
      <c r="G62" s="12" t="s">
        <v>132</v>
      </c>
      <c r="H62" s="48"/>
      <c r="I62" s="16"/>
      <c r="J62" s="16"/>
      <c r="K62" s="16"/>
      <c r="L62" s="64"/>
      <c r="M62" s="15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 x14ac:dyDescent="0.25">
      <c r="A63" s="17">
        <v>62</v>
      </c>
      <c r="B63" s="12" t="s">
        <v>147</v>
      </c>
      <c r="C63" s="12">
        <v>6</v>
      </c>
      <c r="D63" s="12" t="s">
        <v>19</v>
      </c>
      <c r="E63" s="12" t="s">
        <v>20</v>
      </c>
      <c r="F63" s="12" t="s">
        <v>131</v>
      </c>
      <c r="G63" s="12" t="s">
        <v>132</v>
      </c>
      <c r="H63" s="48"/>
      <c r="I63" s="16"/>
      <c r="J63" s="16"/>
      <c r="K63" s="16"/>
      <c r="L63" s="64"/>
      <c r="M63" s="15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 x14ac:dyDescent="0.25">
      <c r="A64" s="17">
        <v>63</v>
      </c>
      <c r="B64" s="12" t="s">
        <v>148</v>
      </c>
      <c r="C64" s="12">
        <v>6</v>
      </c>
      <c r="D64" s="12" t="s">
        <v>19</v>
      </c>
      <c r="E64" s="12" t="s">
        <v>20</v>
      </c>
      <c r="F64" s="12" t="s">
        <v>131</v>
      </c>
      <c r="G64" s="12" t="s">
        <v>132</v>
      </c>
      <c r="H64" s="48"/>
      <c r="I64" s="16"/>
      <c r="J64" s="16"/>
      <c r="K64" s="16"/>
      <c r="L64" s="64"/>
      <c r="M64" s="15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 x14ac:dyDescent="0.25">
      <c r="A65" s="17">
        <v>64</v>
      </c>
      <c r="B65" s="12" t="s">
        <v>149</v>
      </c>
      <c r="C65" s="12">
        <v>6</v>
      </c>
      <c r="D65" s="12" t="s">
        <v>19</v>
      </c>
      <c r="E65" s="12" t="s">
        <v>20</v>
      </c>
      <c r="F65" s="12" t="s">
        <v>131</v>
      </c>
      <c r="G65" s="12" t="s">
        <v>132</v>
      </c>
      <c r="H65" s="48"/>
      <c r="I65" s="16"/>
      <c r="J65" s="16"/>
      <c r="K65" s="16"/>
      <c r="L65" s="64"/>
      <c r="M65" s="15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 x14ac:dyDescent="0.25">
      <c r="A66" s="17">
        <v>65</v>
      </c>
      <c r="B66" s="12" t="s">
        <v>150</v>
      </c>
      <c r="C66" s="12">
        <v>5</v>
      </c>
      <c r="D66" s="12" t="s">
        <v>19</v>
      </c>
      <c r="E66" s="12" t="s">
        <v>83</v>
      </c>
      <c r="F66" s="12" t="s">
        <v>131</v>
      </c>
      <c r="G66" s="12" t="s">
        <v>151</v>
      </c>
      <c r="H66" s="48"/>
      <c r="I66" s="16"/>
      <c r="J66" s="16"/>
      <c r="K66" s="16"/>
      <c r="L66" s="64"/>
      <c r="M66" s="15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 x14ac:dyDescent="0.25">
      <c r="A67" s="17">
        <v>66</v>
      </c>
      <c r="B67" s="12" t="s">
        <v>152</v>
      </c>
      <c r="C67" s="12">
        <v>5</v>
      </c>
      <c r="D67" s="12" t="s">
        <v>19</v>
      </c>
      <c r="E67" s="12" t="s">
        <v>83</v>
      </c>
      <c r="F67" s="12" t="s">
        <v>131</v>
      </c>
      <c r="G67" s="12" t="s">
        <v>151</v>
      </c>
      <c r="H67" s="48"/>
      <c r="I67" s="16"/>
      <c r="J67" s="16"/>
      <c r="K67" s="16"/>
      <c r="L67" s="64"/>
      <c r="M67" s="15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 x14ac:dyDescent="0.25">
      <c r="A68" s="17">
        <v>67</v>
      </c>
      <c r="B68" s="12" t="s">
        <v>153</v>
      </c>
      <c r="C68" s="12">
        <v>5</v>
      </c>
      <c r="D68" s="12" t="s">
        <v>19</v>
      </c>
      <c r="E68" s="12" t="s">
        <v>83</v>
      </c>
      <c r="F68" s="12" t="s">
        <v>131</v>
      </c>
      <c r="G68" s="12" t="s">
        <v>151</v>
      </c>
      <c r="H68" s="48"/>
      <c r="I68" s="16"/>
      <c r="J68" s="16"/>
      <c r="K68" s="16"/>
      <c r="L68" s="64"/>
      <c r="M68" s="15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 x14ac:dyDescent="0.25">
      <c r="A69" s="17">
        <v>68</v>
      </c>
      <c r="B69" s="12" t="s">
        <v>154</v>
      </c>
      <c r="C69" s="12">
        <v>5</v>
      </c>
      <c r="D69" s="12" t="s">
        <v>19</v>
      </c>
      <c r="E69" s="12" t="s">
        <v>83</v>
      </c>
      <c r="F69" s="12" t="s">
        <v>131</v>
      </c>
      <c r="G69" s="12" t="s">
        <v>151</v>
      </c>
      <c r="H69" s="48"/>
      <c r="I69" s="16"/>
      <c r="J69" s="16"/>
      <c r="K69" s="16"/>
      <c r="L69" s="64"/>
      <c r="M69" s="15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 x14ac:dyDescent="0.25">
      <c r="A70" s="17">
        <v>69</v>
      </c>
      <c r="B70" s="12" t="s">
        <v>155</v>
      </c>
      <c r="C70" s="12">
        <v>5</v>
      </c>
      <c r="D70" s="12" t="s">
        <v>19</v>
      </c>
      <c r="E70" s="12" t="s">
        <v>83</v>
      </c>
      <c r="F70" s="12" t="s">
        <v>131</v>
      </c>
      <c r="G70" s="12" t="s">
        <v>151</v>
      </c>
      <c r="H70" s="48"/>
      <c r="I70" s="16"/>
      <c r="J70" s="16"/>
      <c r="K70" s="16"/>
      <c r="L70" s="64"/>
      <c r="M70" s="15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 x14ac:dyDescent="0.25">
      <c r="A71" s="17">
        <v>70</v>
      </c>
      <c r="B71" s="12" t="s">
        <v>156</v>
      </c>
      <c r="C71" s="12">
        <v>5</v>
      </c>
      <c r="D71" s="12" t="s">
        <v>19</v>
      </c>
      <c r="E71" s="12" t="s">
        <v>83</v>
      </c>
      <c r="F71" s="12" t="s">
        <v>131</v>
      </c>
      <c r="G71" s="12" t="s">
        <v>151</v>
      </c>
      <c r="H71" s="48"/>
      <c r="I71" s="16"/>
      <c r="J71" s="16"/>
      <c r="K71" s="16"/>
      <c r="L71" s="64"/>
      <c r="M71" s="1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 x14ac:dyDescent="0.25">
      <c r="A72" s="17">
        <v>71</v>
      </c>
      <c r="B72" s="12" t="s">
        <v>157</v>
      </c>
      <c r="C72" s="12">
        <v>6</v>
      </c>
      <c r="D72" s="12" t="s">
        <v>19</v>
      </c>
      <c r="E72" s="12" t="s">
        <v>83</v>
      </c>
      <c r="F72" s="12" t="s">
        <v>131</v>
      </c>
      <c r="G72" s="12" t="s">
        <v>151</v>
      </c>
      <c r="H72" s="48"/>
      <c r="I72" s="16"/>
      <c r="J72" s="16"/>
      <c r="K72" s="16"/>
      <c r="L72" s="64"/>
      <c r="M72" s="15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x14ac:dyDescent="0.25">
      <c r="A73" s="17">
        <v>72</v>
      </c>
      <c r="B73" s="12" t="s">
        <v>158</v>
      </c>
      <c r="C73" s="12">
        <v>6</v>
      </c>
      <c r="D73" s="12" t="s">
        <v>19</v>
      </c>
      <c r="E73" s="12" t="s">
        <v>83</v>
      </c>
      <c r="F73" s="12" t="s">
        <v>131</v>
      </c>
      <c r="G73" s="12" t="s">
        <v>151</v>
      </c>
      <c r="H73" s="48"/>
      <c r="I73" s="16"/>
      <c r="J73" s="16"/>
      <c r="K73" s="16"/>
      <c r="L73" s="64"/>
      <c r="M73" s="15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customHeight="1" x14ac:dyDescent="0.25">
      <c r="A74" s="17">
        <v>73</v>
      </c>
      <c r="B74" s="12" t="s">
        <v>159</v>
      </c>
      <c r="C74" s="12">
        <v>6</v>
      </c>
      <c r="D74" s="12" t="s">
        <v>19</v>
      </c>
      <c r="E74" s="12" t="s">
        <v>83</v>
      </c>
      <c r="F74" s="12" t="s">
        <v>131</v>
      </c>
      <c r="G74" s="12" t="s">
        <v>151</v>
      </c>
      <c r="H74" s="48"/>
      <c r="I74" s="16"/>
      <c r="J74" s="16"/>
      <c r="K74" s="16"/>
      <c r="L74" s="64"/>
      <c r="M74" s="15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 x14ac:dyDescent="0.25">
      <c r="A75" s="17">
        <v>74</v>
      </c>
      <c r="B75" s="12" t="s">
        <v>160</v>
      </c>
      <c r="C75" s="12">
        <v>6</v>
      </c>
      <c r="D75" s="12" t="s">
        <v>19</v>
      </c>
      <c r="E75" s="12" t="s">
        <v>83</v>
      </c>
      <c r="F75" s="12" t="s">
        <v>131</v>
      </c>
      <c r="G75" s="12" t="s">
        <v>151</v>
      </c>
      <c r="H75" s="48"/>
      <c r="I75" s="16"/>
      <c r="J75" s="16"/>
      <c r="K75" s="16"/>
      <c r="L75" s="64"/>
      <c r="M75" s="15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x14ac:dyDescent="0.25">
      <c r="A76" s="17">
        <v>75</v>
      </c>
      <c r="B76" s="12" t="s">
        <v>161</v>
      </c>
      <c r="C76" s="12">
        <v>6</v>
      </c>
      <c r="D76" s="12" t="s">
        <v>19</v>
      </c>
      <c r="E76" s="12" t="s">
        <v>83</v>
      </c>
      <c r="F76" s="12" t="s">
        <v>131</v>
      </c>
      <c r="G76" s="12" t="s">
        <v>151</v>
      </c>
      <c r="H76" s="48"/>
      <c r="I76" s="16"/>
      <c r="J76" s="16"/>
      <c r="K76" s="16"/>
      <c r="L76" s="64"/>
      <c r="M76" s="15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 x14ac:dyDescent="0.25">
      <c r="A77" s="17">
        <v>76</v>
      </c>
      <c r="B77" s="12" t="s">
        <v>162</v>
      </c>
      <c r="C77" s="12">
        <v>6</v>
      </c>
      <c r="D77" s="12" t="s">
        <v>19</v>
      </c>
      <c r="E77" s="12" t="s">
        <v>83</v>
      </c>
      <c r="F77" s="12" t="s">
        <v>131</v>
      </c>
      <c r="G77" s="12" t="s">
        <v>151</v>
      </c>
      <c r="H77" s="48"/>
      <c r="I77" s="16"/>
      <c r="J77" s="16"/>
      <c r="K77" s="16"/>
      <c r="L77" s="64"/>
      <c r="M77" s="15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 x14ac:dyDescent="0.25">
      <c r="A78" s="17">
        <v>77</v>
      </c>
      <c r="B78" s="12" t="s">
        <v>163</v>
      </c>
      <c r="C78" s="12">
        <v>6</v>
      </c>
      <c r="D78" s="12" t="s">
        <v>19</v>
      </c>
      <c r="E78" s="12" t="s">
        <v>83</v>
      </c>
      <c r="F78" s="12" t="s">
        <v>131</v>
      </c>
      <c r="G78" s="12" t="s">
        <v>151</v>
      </c>
      <c r="H78" s="48"/>
      <c r="I78" s="16"/>
      <c r="J78" s="16"/>
      <c r="K78" s="16"/>
      <c r="L78" s="64"/>
      <c r="M78" s="15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 x14ac:dyDescent="0.25">
      <c r="A79" s="17">
        <v>78</v>
      </c>
      <c r="B79" s="12" t="s">
        <v>164</v>
      </c>
      <c r="C79" s="12">
        <v>7</v>
      </c>
      <c r="D79" s="12" t="s">
        <v>19</v>
      </c>
      <c r="E79" s="12" t="s">
        <v>20</v>
      </c>
      <c r="F79" s="12" t="s">
        <v>165</v>
      </c>
      <c r="G79" s="12" t="s">
        <v>166</v>
      </c>
      <c r="H79" s="48"/>
      <c r="I79" s="16"/>
      <c r="J79" s="16"/>
      <c r="K79" s="16"/>
      <c r="L79" s="64"/>
      <c r="M79" s="15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 x14ac:dyDescent="0.25">
      <c r="A80" s="17">
        <v>79</v>
      </c>
      <c r="B80" s="12" t="s">
        <v>167</v>
      </c>
      <c r="C80" s="12">
        <v>7</v>
      </c>
      <c r="D80" s="12" t="s">
        <v>19</v>
      </c>
      <c r="E80" s="12" t="s">
        <v>20</v>
      </c>
      <c r="F80" s="12" t="s">
        <v>165</v>
      </c>
      <c r="G80" s="12" t="s">
        <v>166</v>
      </c>
      <c r="H80" s="48"/>
      <c r="I80" s="16"/>
      <c r="J80" s="16"/>
      <c r="K80" s="16"/>
      <c r="L80" s="64"/>
      <c r="M80" s="15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 x14ac:dyDescent="0.25">
      <c r="A81" s="17">
        <v>80</v>
      </c>
      <c r="B81" s="12" t="s">
        <v>168</v>
      </c>
      <c r="C81" s="12">
        <v>7</v>
      </c>
      <c r="D81" s="12" t="s">
        <v>19</v>
      </c>
      <c r="E81" s="12" t="s">
        <v>20</v>
      </c>
      <c r="F81" s="12" t="s">
        <v>165</v>
      </c>
      <c r="G81" s="12" t="s">
        <v>166</v>
      </c>
      <c r="H81" s="48"/>
      <c r="I81" s="16"/>
      <c r="J81" s="16"/>
      <c r="K81" s="16"/>
      <c r="L81" s="64"/>
      <c r="M81" s="15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x14ac:dyDescent="0.25">
      <c r="A82" s="17">
        <v>81</v>
      </c>
      <c r="B82" s="12" t="s">
        <v>169</v>
      </c>
      <c r="C82" s="12">
        <v>7</v>
      </c>
      <c r="D82" s="12" t="s">
        <v>19</v>
      </c>
      <c r="E82" s="12" t="s">
        <v>20</v>
      </c>
      <c r="F82" s="12" t="s">
        <v>165</v>
      </c>
      <c r="G82" s="12" t="s">
        <v>166</v>
      </c>
      <c r="H82" s="48"/>
      <c r="I82" s="16"/>
      <c r="J82" s="16"/>
      <c r="K82" s="16"/>
      <c r="L82" s="64"/>
      <c r="M82" s="15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 x14ac:dyDescent="0.25">
      <c r="A83" s="17">
        <v>82</v>
      </c>
      <c r="B83" s="12" t="s">
        <v>170</v>
      </c>
      <c r="C83" s="12">
        <v>7</v>
      </c>
      <c r="D83" s="12" t="s">
        <v>19</v>
      </c>
      <c r="E83" s="12" t="s">
        <v>20</v>
      </c>
      <c r="F83" s="12" t="s">
        <v>165</v>
      </c>
      <c r="G83" s="12" t="s">
        <v>166</v>
      </c>
      <c r="H83" s="48"/>
      <c r="I83" s="16"/>
      <c r="J83" s="16"/>
      <c r="K83" s="16"/>
      <c r="L83" s="64"/>
      <c r="M83" s="15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 x14ac:dyDescent="0.25">
      <c r="A84" s="17">
        <v>83</v>
      </c>
      <c r="B84" s="12" t="s">
        <v>171</v>
      </c>
      <c r="C84" s="12">
        <v>7</v>
      </c>
      <c r="D84" s="12" t="s">
        <v>19</v>
      </c>
      <c r="E84" s="12" t="s">
        <v>20</v>
      </c>
      <c r="F84" s="12" t="s">
        <v>165</v>
      </c>
      <c r="G84" s="12" t="s">
        <v>166</v>
      </c>
      <c r="H84" s="48"/>
      <c r="I84" s="16"/>
      <c r="J84" s="16"/>
      <c r="K84" s="16"/>
      <c r="L84" s="64"/>
      <c r="M84" s="15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 x14ac:dyDescent="0.25">
      <c r="A85" s="17">
        <v>84</v>
      </c>
      <c r="B85" s="12" t="s">
        <v>172</v>
      </c>
      <c r="C85" s="12">
        <v>8</v>
      </c>
      <c r="D85" s="12" t="s">
        <v>19</v>
      </c>
      <c r="E85" s="12" t="s">
        <v>20</v>
      </c>
      <c r="F85" s="12" t="s">
        <v>165</v>
      </c>
      <c r="G85" s="12" t="s">
        <v>166</v>
      </c>
      <c r="H85" s="48"/>
      <c r="I85" s="16"/>
      <c r="J85" s="16"/>
      <c r="K85" s="16"/>
      <c r="L85" s="64"/>
      <c r="M85" s="15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 x14ac:dyDescent="0.25">
      <c r="A86" s="17">
        <v>85</v>
      </c>
      <c r="B86" s="12" t="s">
        <v>173</v>
      </c>
      <c r="C86" s="12">
        <v>8</v>
      </c>
      <c r="D86" s="12" t="s">
        <v>19</v>
      </c>
      <c r="E86" s="12" t="s">
        <v>20</v>
      </c>
      <c r="F86" s="12" t="s">
        <v>165</v>
      </c>
      <c r="G86" s="12" t="s">
        <v>166</v>
      </c>
      <c r="H86" s="48"/>
      <c r="I86" s="16"/>
      <c r="J86" s="16"/>
      <c r="K86" s="16"/>
      <c r="L86" s="64"/>
      <c r="M86" s="15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 x14ac:dyDescent="0.25">
      <c r="A87" s="17">
        <v>86</v>
      </c>
      <c r="B87" s="12" t="s">
        <v>174</v>
      </c>
      <c r="C87" s="12">
        <v>8</v>
      </c>
      <c r="D87" s="12" t="s">
        <v>19</v>
      </c>
      <c r="E87" s="12" t="s">
        <v>20</v>
      </c>
      <c r="F87" s="12" t="s">
        <v>165</v>
      </c>
      <c r="G87" s="12" t="s">
        <v>166</v>
      </c>
      <c r="H87" s="48"/>
      <c r="I87" s="16"/>
      <c r="J87" s="16"/>
      <c r="K87" s="16"/>
      <c r="L87" s="64"/>
      <c r="M87" s="15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 x14ac:dyDescent="0.25">
      <c r="A88" s="17">
        <v>87</v>
      </c>
      <c r="B88" s="12" t="s">
        <v>175</v>
      </c>
      <c r="C88" s="12">
        <v>8</v>
      </c>
      <c r="D88" s="12" t="s">
        <v>19</v>
      </c>
      <c r="E88" s="12" t="s">
        <v>20</v>
      </c>
      <c r="F88" s="12" t="s">
        <v>165</v>
      </c>
      <c r="G88" s="12" t="s">
        <v>166</v>
      </c>
      <c r="H88" s="48"/>
      <c r="I88" s="16"/>
      <c r="J88" s="16"/>
      <c r="K88" s="16"/>
      <c r="L88" s="64"/>
      <c r="M88" s="15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 x14ac:dyDescent="0.25">
      <c r="A89" s="17">
        <v>88</v>
      </c>
      <c r="B89" s="12" t="s">
        <v>176</v>
      </c>
      <c r="C89" s="12">
        <v>8</v>
      </c>
      <c r="D89" s="12" t="s">
        <v>19</v>
      </c>
      <c r="E89" s="12" t="s">
        <v>20</v>
      </c>
      <c r="F89" s="12" t="s">
        <v>165</v>
      </c>
      <c r="G89" s="12" t="s">
        <v>166</v>
      </c>
      <c r="H89" s="48"/>
      <c r="I89" s="16"/>
      <c r="J89" s="16"/>
      <c r="K89" s="16"/>
      <c r="L89" s="64"/>
      <c r="M89" s="15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 x14ac:dyDescent="0.25">
      <c r="A90" s="17">
        <v>89</v>
      </c>
      <c r="B90" s="12" t="s">
        <v>177</v>
      </c>
      <c r="C90" s="12">
        <v>7</v>
      </c>
      <c r="D90" s="12" t="s">
        <v>19</v>
      </c>
      <c r="E90" s="12" t="s">
        <v>83</v>
      </c>
      <c r="F90" s="12" t="s">
        <v>165</v>
      </c>
      <c r="G90" s="12" t="s">
        <v>178</v>
      </c>
      <c r="H90" s="48"/>
      <c r="I90" s="16"/>
      <c r="J90" s="16"/>
      <c r="K90" s="16"/>
      <c r="L90" s="64"/>
      <c r="M90" s="15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 x14ac:dyDescent="0.25">
      <c r="A91" s="17">
        <v>90</v>
      </c>
      <c r="B91" s="12" t="s">
        <v>179</v>
      </c>
      <c r="C91" s="12">
        <v>7</v>
      </c>
      <c r="D91" s="12" t="s">
        <v>19</v>
      </c>
      <c r="E91" s="12" t="s">
        <v>83</v>
      </c>
      <c r="F91" s="12" t="s">
        <v>165</v>
      </c>
      <c r="G91" s="12" t="s">
        <v>178</v>
      </c>
      <c r="H91" s="48"/>
      <c r="I91" s="16"/>
      <c r="J91" s="16"/>
      <c r="K91" s="16"/>
      <c r="L91" s="64"/>
      <c r="M91" s="15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 x14ac:dyDescent="0.25">
      <c r="A92" s="17">
        <v>91</v>
      </c>
      <c r="B92" s="12" t="s">
        <v>180</v>
      </c>
      <c r="C92" s="12">
        <v>8</v>
      </c>
      <c r="D92" s="12" t="s">
        <v>19</v>
      </c>
      <c r="E92" s="12" t="s">
        <v>83</v>
      </c>
      <c r="F92" s="12" t="s">
        <v>165</v>
      </c>
      <c r="G92" s="12" t="s">
        <v>178</v>
      </c>
      <c r="H92" s="48"/>
      <c r="I92" s="16"/>
      <c r="J92" s="16"/>
      <c r="K92" s="16"/>
      <c r="L92" s="64"/>
      <c r="M92" s="15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 x14ac:dyDescent="0.25">
      <c r="A93" s="17">
        <v>92</v>
      </c>
      <c r="B93" s="12" t="s">
        <v>181</v>
      </c>
      <c r="C93" s="12">
        <v>8</v>
      </c>
      <c r="D93" s="12" t="s">
        <v>19</v>
      </c>
      <c r="E93" s="12" t="s">
        <v>83</v>
      </c>
      <c r="F93" s="12" t="s">
        <v>165</v>
      </c>
      <c r="G93" s="12" t="s">
        <v>178</v>
      </c>
      <c r="H93" s="48"/>
      <c r="I93" s="16"/>
      <c r="J93" s="16"/>
      <c r="K93" s="16"/>
      <c r="L93" s="64"/>
      <c r="M93" s="15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 x14ac:dyDescent="0.25">
      <c r="A94" s="17">
        <v>93</v>
      </c>
      <c r="B94" s="12" t="s">
        <v>182</v>
      </c>
      <c r="C94" s="12">
        <v>8</v>
      </c>
      <c r="D94" s="12" t="s">
        <v>19</v>
      </c>
      <c r="E94" s="12" t="s">
        <v>83</v>
      </c>
      <c r="F94" s="12" t="s">
        <v>165</v>
      </c>
      <c r="G94" s="12" t="s">
        <v>178</v>
      </c>
      <c r="H94" s="48"/>
      <c r="I94" s="16"/>
      <c r="J94" s="16"/>
      <c r="K94" s="16"/>
      <c r="L94" s="64"/>
      <c r="M94" s="15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 x14ac:dyDescent="0.25">
      <c r="A95" s="17">
        <v>100</v>
      </c>
      <c r="B95" s="12" t="s">
        <v>183</v>
      </c>
      <c r="C95" s="12">
        <v>2</v>
      </c>
      <c r="D95" s="12" t="s">
        <v>40</v>
      </c>
      <c r="E95" s="12" t="s">
        <v>20</v>
      </c>
      <c r="F95" s="12" t="s">
        <v>21</v>
      </c>
      <c r="G95" s="12" t="s">
        <v>22</v>
      </c>
      <c r="H95" s="48"/>
      <c r="I95" s="16"/>
      <c r="J95" s="16"/>
      <c r="K95" s="16"/>
      <c r="L95" s="64"/>
      <c r="M95" s="15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 x14ac:dyDescent="0.25">
      <c r="A96" s="17">
        <v>101</v>
      </c>
      <c r="B96" s="12" t="s">
        <v>184</v>
      </c>
      <c r="C96" s="12">
        <v>2</v>
      </c>
      <c r="D96" s="12" t="s">
        <v>40</v>
      </c>
      <c r="E96" s="12" t="s">
        <v>20</v>
      </c>
      <c r="F96" s="12" t="s">
        <v>21</v>
      </c>
      <c r="G96" s="12" t="s">
        <v>22</v>
      </c>
      <c r="H96" s="65"/>
      <c r="I96" s="16"/>
      <c r="J96" s="16"/>
      <c r="K96" s="16"/>
      <c r="L96" s="64"/>
      <c r="M96" s="15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 x14ac:dyDescent="0.25">
      <c r="A97" s="17">
        <v>102</v>
      </c>
      <c r="B97" s="12" t="s">
        <v>185</v>
      </c>
      <c r="C97" s="12">
        <v>2</v>
      </c>
      <c r="D97" s="12" t="s">
        <v>40</v>
      </c>
      <c r="E97" s="12" t="s">
        <v>20</v>
      </c>
      <c r="F97" s="12" t="s">
        <v>21</v>
      </c>
      <c r="G97" s="12" t="s">
        <v>22</v>
      </c>
      <c r="H97" s="65"/>
      <c r="I97" s="16"/>
      <c r="J97" s="16"/>
      <c r="K97" s="16"/>
      <c r="L97" s="64"/>
      <c r="M97" s="15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 x14ac:dyDescent="0.25">
      <c r="A98" s="17">
        <v>103</v>
      </c>
      <c r="B98" s="12" t="s">
        <v>186</v>
      </c>
      <c r="C98" s="12">
        <v>2</v>
      </c>
      <c r="D98" s="12" t="s">
        <v>40</v>
      </c>
      <c r="E98" s="12" t="s">
        <v>20</v>
      </c>
      <c r="F98" s="12" t="s">
        <v>21</v>
      </c>
      <c r="G98" s="12" t="s">
        <v>22</v>
      </c>
      <c r="H98" s="65"/>
      <c r="I98" s="16"/>
      <c r="J98" s="16"/>
      <c r="K98" s="16"/>
      <c r="L98" s="64"/>
      <c r="M98" s="15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 x14ac:dyDescent="0.25">
      <c r="A99" s="17">
        <v>104</v>
      </c>
      <c r="B99" s="12" t="s">
        <v>187</v>
      </c>
      <c r="C99" s="12">
        <v>3</v>
      </c>
      <c r="D99" s="12" t="s">
        <v>40</v>
      </c>
      <c r="E99" s="12" t="s">
        <v>20</v>
      </c>
      <c r="F99" s="12" t="s">
        <v>21</v>
      </c>
      <c r="G99" s="12" t="s">
        <v>22</v>
      </c>
      <c r="H99" s="65"/>
      <c r="I99" s="16"/>
      <c r="J99" s="16"/>
      <c r="K99" s="16"/>
      <c r="L99" s="64"/>
      <c r="M99" s="15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 x14ac:dyDescent="0.25">
      <c r="A100" s="17">
        <v>105</v>
      </c>
      <c r="B100" s="12" t="s">
        <v>188</v>
      </c>
      <c r="C100" s="12">
        <v>3</v>
      </c>
      <c r="D100" s="12" t="s">
        <v>40</v>
      </c>
      <c r="E100" s="12" t="s">
        <v>20</v>
      </c>
      <c r="F100" s="12" t="s">
        <v>21</v>
      </c>
      <c r="G100" s="12" t="s">
        <v>22</v>
      </c>
      <c r="H100" s="65"/>
      <c r="I100" s="16"/>
      <c r="J100" s="16"/>
      <c r="K100" s="16"/>
      <c r="L100" s="64"/>
      <c r="M100" s="15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 x14ac:dyDescent="0.25">
      <c r="A101" s="17">
        <v>106</v>
      </c>
      <c r="B101" s="12" t="s">
        <v>189</v>
      </c>
      <c r="C101" s="12">
        <v>3</v>
      </c>
      <c r="D101" s="12" t="s">
        <v>40</v>
      </c>
      <c r="E101" s="12" t="s">
        <v>20</v>
      </c>
      <c r="F101" s="12" t="s">
        <v>21</v>
      </c>
      <c r="G101" s="12" t="s">
        <v>22</v>
      </c>
      <c r="H101" s="65"/>
      <c r="I101" s="16"/>
      <c r="J101" s="16"/>
      <c r="K101" s="16"/>
      <c r="L101" s="64"/>
      <c r="M101" s="15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 x14ac:dyDescent="0.25">
      <c r="A102" s="17">
        <v>107</v>
      </c>
      <c r="B102" s="12" t="s">
        <v>190</v>
      </c>
      <c r="C102" s="12">
        <v>4</v>
      </c>
      <c r="D102" s="12" t="s">
        <v>40</v>
      </c>
      <c r="E102" s="12" t="s">
        <v>20</v>
      </c>
      <c r="F102" s="12" t="s">
        <v>21</v>
      </c>
      <c r="G102" s="12" t="s">
        <v>22</v>
      </c>
      <c r="H102" s="65"/>
      <c r="I102" s="16"/>
      <c r="J102" s="16"/>
      <c r="K102" s="16"/>
      <c r="L102" s="64"/>
      <c r="M102" s="15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 x14ac:dyDescent="0.25">
      <c r="A103" s="17">
        <v>108</v>
      </c>
      <c r="B103" s="12" t="s">
        <v>191</v>
      </c>
      <c r="C103" s="12">
        <v>4</v>
      </c>
      <c r="D103" s="12" t="s">
        <v>40</v>
      </c>
      <c r="E103" s="12" t="s">
        <v>20</v>
      </c>
      <c r="F103" s="12" t="s">
        <v>21</v>
      </c>
      <c r="G103" s="12" t="s">
        <v>22</v>
      </c>
      <c r="H103" s="65"/>
      <c r="I103" s="16"/>
      <c r="J103" s="16"/>
      <c r="K103" s="16"/>
      <c r="L103" s="64"/>
      <c r="M103" s="15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 x14ac:dyDescent="0.25">
      <c r="A104" s="17">
        <v>109</v>
      </c>
      <c r="B104" s="12" t="s">
        <v>192</v>
      </c>
      <c r="C104" s="12">
        <v>4</v>
      </c>
      <c r="D104" s="12" t="s">
        <v>40</v>
      </c>
      <c r="E104" s="12" t="s">
        <v>20</v>
      </c>
      <c r="F104" s="12" t="s">
        <v>21</v>
      </c>
      <c r="G104" s="12" t="s">
        <v>22</v>
      </c>
      <c r="H104" s="65"/>
      <c r="I104" s="16"/>
      <c r="J104" s="16"/>
      <c r="K104" s="16"/>
      <c r="L104" s="64"/>
      <c r="M104" s="15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 x14ac:dyDescent="0.25">
      <c r="A105" s="17">
        <v>110</v>
      </c>
      <c r="B105" s="12" t="s">
        <v>193</v>
      </c>
      <c r="C105" s="12">
        <v>4</v>
      </c>
      <c r="D105" s="12" t="s">
        <v>40</v>
      </c>
      <c r="E105" s="12" t="s">
        <v>20</v>
      </c>
      <c r="F105" s="12" t="s">
        <v>21</v>
      </c>
      <c r="G105" s="12" t="s">
        <v>22</v>
      </c>
      <c r="H105" s="65"/>
      <c r="I105" s="16"/>
      <c r="J105" s="16"/>
      <c r="K105" s="16"/>
      <c r="L105" s="64"/>
      <c r="M105" s="15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 x14ac:dyDescent="0.25">
      <c r="A106" s="17">
        <v>111</v>
      </c>
      <c r="B106" s="12" t="s">
        <v>194</v>
      </c>
      <c r="C106" s="12">
        <v>4</v>
      </c>
      <c r="D106" s="12" t="s">
        <v>40</v>
      </c>
      <c r="E106" s="12" t="s">
        <v>20</v>
      </c>
      <c r="F106" s="12" t="s">
        <v>21</v>
      </c>
      <c r="G106" s="12" t="s">
        <v>22</v>
      </c>
      <c r="H106" s="65"/>
      <c r="I106" s="16"/>
      <c r="J106" s="16"/>
      <c r="K106" s="16"/>
      <c r="L106" s="64"/>
      <c r="M106" s="15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 x14ac:dyDescent="0.25">
      <c r="A107" s="17">
        <v>112</v>
      </c>
      <c r="B107" s="12" t="s">
        <v>195</v>
      </c>
      <c r="C107" s="12">
        <v>2</v>
      </c>
      <c r="D107" s="12" t="s">
        <v>40</v>
      </c>
      <c r="E107" s="12" t="s">
        <v>83</v>
      </c>
      <c r="F107" s="12" t="s">
        <v>21</v>
      </c>
      <c r="G107" s="12" t="s">
        <v>84</v>
      </c>
      <c r="H107" s="65"/>
      <c r="I107" s="16"/>
      <c r="J107" s="16"/>
      <c r="K107" s="16"/>
      <c r="L107" s="64"/>
      <c r="M107" s="15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 x14ac:dyDescent="0.25">
      <c r="A108" s="17">
        <v>113</v>
      </c>
      <c r="B108" s="12" t="s">
        <v>196</v>
      </c>
      <c r="C108" s="12">
        <v>3</v>
      </c>
      <c r="D108" s="12" t="s">
        <v>40</v>
      </c>
      <c r="E108" s="12" t="s">
        <v>83</v>
      </c>
      <c r="F108" s="12" t="s">
        <v>21</v>
      </c>
      <c r="G108" s="12" t="s">
        <v>84</v>
      </c>
      <c r="H108" s="65"/>
      <c r="I108" s="16"/>
      <c r="J108" s="16"/>
      <c r="K108" s="16"/>
      <c r="L108" s="64"/>
      <c r="M108" s="15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 x14ac:dyDescent="0.25">
      <c r="A109" s="17">
        <v>114</v>
      </c>
      <c r="B109" s="12" t="s">
        <v>197</v>
      </c>
      <c r="C109" s="12">
        <v>3</v>
      </c>
      <c r="D109" s="12" t="s">
        <v>40</v>
      </c>
      <c r="E109" s="12" t="s">
        <v>83</v>
      </c>
      <c r="F109" s="12" t="s">
        <v>21</v>
      </c>
      <c r="G109" s="12" t="s">
        <v>84</v>
      </c>
      <c r="H109" s="65"/>
      <c r="I109" s="16"/>
      <c r="J109" s="16"/>
      <c r="K109" s="16"/>
      <c r="L109" s="64"/>
      <c r="M109" s="15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 x14ac:dyDescent="0.25">
      <c r="A110" s="17">
        <v>115</v>
      </c>
      <c r="B110" s="12" t="s">
        <v>198</v>
      </c>
      <c r="C110" s="12">
        <v>3</v>
      </c>
      <c r="D110" s="12" t="s">
        <v>40</v>
      </c>
      <c r="E110" s="12" t="s">
        <v>83</v>
      </c>
      <c r="F110" s="12" t="s">
        <v>21</v>
      </c>
      <c r="G110" s="12" t="s">
        <v>84</v>
      </c>
      <c r="H110" s="65"/>
      <c r="I110" s="16"/>
      <c r="J110" s="16"/>
      <c r="K110" s="16"/>
      <c r="L110" s="64"/>
      <c r="M110" s="15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 x14ac:dyDescent="0.25">
      <c r="A111" s="17">
        <v>116</v>
      </c>
      <c r="B111" s="12" t="s">
        <v>199</v>
      </c>
      <c r="C111" s="12">
        <v>3</v>
      </c>
      <c r="D111" s="12" t="s">
        <v>40</v>
      </c>
      <c r="E111" s="12" t="s">
        <v>83</v>
      </c>
      <c r="F111" s="12" t="s">
        <v>21</v>
      </c>
      <c r="G111" s="12" t="s">
        <v>84</v>
      </c>
      <c r="H111" s="65"/>
      <c r="I111" s="16"/>
      <c r="J111" s="16"/>
      <c r="K111" s="16"/>
      <c r="L111" s="64"/>
      <c r="M111" s="15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 x14ac:dyDescent="0.25">
      <c r="A112" s="17">
        <v>117</v>
      </c>
      <c r="B112" s="12" t="s">
        <v>200</v>
      </c>
      <c r="C112" s="12">
        <v>4</v>
      </c>
      <c r="D112" s="12" t="s">
        <v>40</v>
      </c>
      <c r="E112" s="12" t="s">
        <v>83</v>
      </c>
      <c r="F112" s="12" t="s">
        <v>21</v>
      </c>
      <c r="G112" s="12" t="s">
        <v>84</v>
      </c>
      <c r="H112" s="65"/>
      <c r="I112" s="16"/>
      <c r="J112" s="16"/>
      <c r="K112" s="16"/>
      <c r="L112" s="64"/>
      <c r="M112" s="15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 x14ac:dyDescent="0.25">
      <c r="A113" s="17">
        <v>118</v>
      </c>
      <c r="B113" s="12" t="s">
        <v>201</v>
      </c>
      <c r="C113" s="12">
        <v>5</v>
      </c>
      <c r="D113" s="12" t="s">
        <v>40</v>
      </c>
      <c r="E113" s="12" t="s">
        <v>20</v>
      </c>
      <c r="F113" s="12" t="s">
        <v>131</v>
      </c>
      <c r="G113" s="12" t="s">
        <v>132</v>
      </c>
      <c r="H113" s="65"/>
      <c r="I113" s="16"/>
      <c r="J113" s="16"/>
      <c r="K113" s="16"/>
      <c r="L113" s="64"/>
      <c r="M113" s="15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 x14ac:dyDescent="0.25">
      <c r="A114" s="17">
        <v>119</v>
      </c>
      <c r="B114" s="12" t="s">
        <v>202</v>
      </c>
      <c r="C114" s="12">
        <v>5</v>
      </c>
      <c r="D114" s="12" t="s">
        <v>40</v>
      </c>
      <c r="E114" s="12" t="s">
        <v>20</v>
      </c>
      <c r="F114" s="12" t="s">
        <v>131</v>
      </c>
      <c r="G114" s="12" t="s">
        <v>132</v>
      </c>
      <c r="H114" s="65"/>
      <c r="I114" s="16"/>
      <c r="J114" s="16"/>
      <c r="K114" s="16"/>
      <c r="L114" s="64"/>
      <c r="M114" s="15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 x14ac:dyDescent="0.25">
      <c r="A115" s="17">
        <v>120</v>
      </c>
      <c r="B115" s="12" t="s">
        <v>203</v>
      </c>
      <c r="C115" s="12">
        <v>5</v>
      </c>
      <c r="D115" s="12" t="s">
        <v>40</v>
      </c>
      <c r="E115" s="12" t="s">
        <v>20</v>
      </c>
      <c r="F115" s="12" t="s">
        <v>131</v>
      </c>
      <c r="G115" s="12" t="s">
        <v>132</v>
      </c>
      <c r="H115" s="65"/>
      <c r="I115" s="16"/>
      <c r="J115" s="16"/>
      <c r="K115" s="16"/>
      <c r="L115" s="64"/>
      <c r="M115" s="15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 x14ac:dyDescent="0.25">
      <c r="A116" s="17">
        <v>121</v>
      </c>
      <c r="B116" s="12" t="s">
        <v>204</v>
      </c>
      <c r="C116" s="12">
        <v>6</v>
      </c>
      <c r="D116" s="12" t="s">
        <v>40</v>
      </c>
      <c r="E116" s="12" t="s">
        <v>20</v>
      </c>
      <c r="F116" s="12" t="s">
        <v>131</v>
      </c>
      <c r="G116" s="12" t="s">
        <v>132</v>
      </c>
      <c r="H116" s="65"/>
      <c r="I116" s="16"/>
      <c r="J116" s="16"/>
      <c r="K116" s="16"/>
      <c r="L116" s="64"/>
      <c r="M116" s="15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 x14ac:dyDescent="0.25">
      <c r="A117" s="17">
        <v>122</v>
      </c>
      <c r="B117" s="12" t="s">
        <v>205</v>
      </c>
      <c r="C117" s="12">
        <v>6</v>
      </c>
      <c r="D117" s="12" t="s">
        <v>40</v>
      </c>
      <c r="E117" s="12" t="s">
        <v>20</v>
      </c>
      <c r="F117" s="12" t="s">
        <v>131</v>
      </c>
      <c r="G117" s="12" t="s">
        <v>132</v>
      </c>
      <c r="H117" s="65"/>
      <c r="I117" s="16"/>
      <c r="J117" s="16"/>
      <c r="K117" s="16"/>
      <c r="L117" s="64"/>
      <c r="M117" s="15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 x14ac:dyDescent="0.25">
      <c r="A118" s="17">
        <v>123</v>
      </c>
      <c r="B118" s="12" t="s">
        <v>206</v>
      </c>
      <c r="C118" s="12">
        <v>6</v>
      </c>
      <c r="D118" s="12" t="s">
        <v>40</v>
      </c>
      <c r="E118" s="12" t="s">
        <v>20</v>
      </c>
      <c r="F118" s="12" t="s">
        <v>131</v>
      </c>
      <c r="G118" s="12" t="s">
        <v>132</v>
      </c>
      <c r="H118" s="65"/>
      <c r="I118" s="16"/>
      <c r="J118" s="16"/>
      <c r="K118" s="16"/>
      <c r="L118" s="64"/>
      <c r="M118" s="15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 x14ac:dyDescent="0.25">
      <c r="A119" s="17">
        <v>124</v>
      </c>
      <c r="B119" s="12" t="s">
        <v>207</v>
      </c>
      <c r="C119" s="12">
        <v>5</v>
      </c>
      <c r="D119" s="12" t="s">
        <v>40</v>
      </c>
      <c r="E119" s="12" t="s">
        <v>83</v>
      </c>
      <c r="F119" s="12" t="s">
        <v>131</v>
      </c>
      <c r="G119" s="12" t="s">
        <v>151</v>
      </c>
      <c r="H119" s="65"/>
      <c r="I119" s="16"/>
      <c r="J119" s="16"/>
      <c r="K119" s="16"/>
      <c r="L119" s="64"/>
      <c r="M119" s="15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 x14ac:dyDescent="0.25">
      <c r="A120" s="17">
        <v>125</v>
      </c>
      <c r="B120" s="12" t="s">
        <v>208</v>
      </c>
      <c r="C120" s="12">
        <v>5</v>
      </c>
      <c r="D120" s="12" t="s">
        <v>40</v>
      </c>
      <c r="E120" s="12" t="s">
        <v>83</v>
      </c>
      <c r="F120" s="12" t="s">
        <v>131</v>
      </c>
      <c r="G120" s="12" t="s">
        <v>151</v>
      </c>
      <c r="H120" s="65"/>
      <c r="I120" s="16"/>
      <c r="J120" s="16"/>
      <c r="K120" s="16"/>
      <c r="L120" s="64"/>
      <c r="M120" s="15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 x14ac:dyDescent="0.25">
      <c r="A121" s="17">
        <v>126</v>
      </c>
      <c r="B121" s="12" t="s">
        <v>209</v>
      </c>
      <c r="C121" s="12">
        <v>6</v>
      </c>
      <c r="D121" s="12" t="s">
        <v>40</v>
      </c>
      <c r="E121" s="12" t="s">
        <v>83</v>
      </c>
      <c r="F121" s="12" t="s">
        <v>131</v>
      </c>
      <c r="G121" s="12" t="s">
        <v>151</v>
      </c>
      <c r="H121" s="65"/>
      <c r="I121" s="16"/>
      <c r="J121" s="16"/>
      <c r="K121" s="16"/>
      <c r="L121" s="64"/>
      <c r="M121" s="15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 x14ac:dyDescent="0.25">
      <c r="A122" s="17">
        <v>127</v>
      </c>
      <c r="B122" s="12" t="s">
        <v>210</v>
      </c>
      <c r="C122" s="12">
        <v>6</v>
      </c>
      <c r="D122" s="12" t="s">
        <v>40</v>
      </c>
      <c r="E122" s="12" t="s">
        <v>83</v>
      </c>
      <c r="F122" s="12" t="s">
        <v>131</v>
      </c>
      <c r="G122" s="12" t="s">
        <v>151</v>
      </c>
      <c r="H122" s="65"/>
      <c r="I122" s="16"/>
      <c r="J122" s="16"/>
      <c r="K122" s="16"/>
      <c r="L122" s="64"/>
      <c r="M122" s="15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 x14ac:dyDescent="0.25">
      <c r="A123" s="17">
        <v>128</v>
      </c>
      <c r="B123" s="12" t="s">
        <v>211</v>
      </c>
      <c r="C123" s="12">
        <v>8</v>
      </c>
      <c r="D123" s="12" t="s">
        <v>40</v>
      </c>
      <c r="E123" s="12" t="s">
        <v>20</v>
      </c>
      <c r="F123" s="12" t="s">
        <v>165</v>
      </c>
      <c r="G123" s="12" t="s">
        <v>166</v>
      </c>
      <c r="H123" s="65"/>
      <c r="I123" s="16"/>
      <c r="J123" s="16"/>
      <c r="K123" s="16"/>
      <c r="L123" s="64"/>
      <c r="M123" s="15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 x14ac:dyDescent="0.25">
      <c r="A124" s="17">
        <v>129</v>
      </c>
      <c r="B124" s="12" t="s">
        <v>212</v>
      </c>
      <c r="C124" s="12">
        <v>8</v>
      </c>
      <c r="D124" s="12" t="s">
        <v>40</v>
      </c>
      <c r="E124" s="12" t="s">
        <v>20</v>
      </c>
      <c r="F124" s="12" t="s">
        <v>165</v>
      </c>
      <c r="G124" s="12" t="s">
        <v>166</v>
      </c>
      <c r="H124" s="65"/>
      <c r="I124" s="16"/>
      <c r="J124" s="16"/>
      <c r="K124" s="16"/>
      <c r="L124" s="64"/>
      <c r="M124" s="15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 x14ac:dyDescent="0.25">
      <c r="A125" s="17">
        <v>130</v>
      </c>
      <c r="B125" s="12" t="s">
        <v>213</v>
      </c>
      <c r="C125" s="12">
        <v>8</v>
      </c>
      <c r="D125" s="12" t="s">
        <v>40</v>
      </c>
      <c r="E125" s="12" t="s">
        <v>20</v>
      </c>
      <c r="F125" s="12" t="s">
        <v>165</v>
      </c>
      <c r="G125" s="12" t="s">
        <v>166</v>
      </c>
      <c r="H125" s="65"/>
      <c r="I125" s="16"/>
      <c r="J125" s="16"/>
      <c r="K125" s="16"/>
      <c r="L125" s="64"/>
      <c r="M125" s="15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 x14ac:dyDescent="0.25">
      <c r="A126" s="17">
        <v>131</v>
      </c>
      <c r="B126" s="12" t="s">
        <v>214</v>
      </c>
      <c r="C126" s="12">
        <v>7</v>
      </c>
      <c r="D126" s="12" t="s">
        <v>40</v>
      </c>
      <c r="E126" s="12" t="s">
        <v>83</v>
      </c>
      <c r="F126" s="12" t="s">
        <v>165</v>
      </c>
      <c r="G126" s="12" t="s">
        <v>178</v>
      </c>
      <c r="H126" s="65"/>
      <c r="I126" s="16"/>
      <c r="J126" s="16"/>
      <c r="K126" s="16"/>
      <c r="L126" s="64"/>
      <c r="M126" s="15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 x14ac:dyDescent="0.25">
      <c r="A127" s="17">
        <v>132</v>
      </c>
      <c r="B127" s="12" t="s">
        <v>215</v>
      </c>
      <c r="C127" s="12">
        <v>7</v>
      </c>
      <c r="D127" s="12" t="s">
        <v>40</v>
      </c>
      <c r="E127" s="12" t="s">
        <v>83</v>
      </c>
      <c r="F127" s="12" t="s">
        <v>165</v>
      </c>
      <c r="G127" s="12" t="s">
        <v>178</v>
      </c>
      <c r="H127" s="65"/>
      <c r="I127" s="16"/>
      <c r="J127" s="16"/>
      <c r="K127" s="16"/>
      <c r="L127" s="64"/>
      <c r="M127" s="15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 x14ac:dyDescent="0.25">
      <c r="A128" s="17">
        <v>133</v>
      </c>
      <c r="B128" s="12" t="s">
        <v>216</v>
      </c>
      <c r="C128" s="12">
        <v>7</v>
      </c>
      <c r="D128" s="12" t="s">
        <v>40</v>
      </c>
      <c r="E128" s="12" t="s">
        <v>83</v>
      </c>
      <c r="F128" s="12" t="s">
        <v>165</v>
      </c>
      <c r="G128" s="12" t="s">
        <v>178</v>
      </c>
      <c r="H128" s="65"/>
      <c r="I128" s="16"/>
      <c r="J128" s="16"/>
      <c r="K128" s="16"/>
      <c r="L128" s="64"/>
      <c r="M128" s="15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 x14ac:dyDescent="0.25">
      <c r="A129" s="17">
        <v>134</v>
      </c>
      <c r="B129" s="12" t="s">
        <v>217</v>
      </c>
      <c r="C129" s="12">
        <v>8</v>
      </c>
      <c r="D129" s="12" t="s">
        <v>40</v>
      </c>
      <c r="E129" s="12" t="s">
        <v>83</v>
      </c>
      <c r="F129" s="12" t="s">
        <v>165</v>
      </c>
      <c r="G129" s="12" t="s">
        <v>178</v>
      </c>
      <c r="H129" s="65"/>
      <c r="I129" s="16"/>
      <c r="J129" s="16"/>
      <c r="K129" s="16"/>
      <c r="L129" s="64"/>
      <c r="M129" s="15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 x14ac:dyDescent="0.25">
      <c r="A130" s="17">
        <v>140</v>
      </c>
      <c r="B130" s="17" t="s">
        <v>218</v>
      </c>
      <c r="C130" s="12">
        <v>0</v>
      </c>
      <c r="D130" s="12" t="s">
        <v>81</v>
      </c>
      <c r="E130" s="12" t="s">
        <v>83</v>
      </c>
      <c r="F130" s="12" t="s">
        <v>21</v>
      </c>
      <c r="G130" s="12" t="s">
        <v>84</v>
      </c>
      <c r="H130" s="65"/>
      <c r="I130" s="16"/>
      <c r="J130" s="16"/>
      <c r="K130" s="16"/>
      <c r="L130" s="64"/>
      <c r="M130" s="15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 x14ac:dyDescent="0.25">
      <c r="A131" s="17">
        <v>141</v>
      </c>
      <c r="B131" s="12" t="s">
        <v>219</v>
      </c>
      <c r="C131" s="12">
        <v>1</v>
      </c>
      <c r="D131" s="12" t="s">
        <v>81</v>
      </c>
      <c r="E131" s="12" t="s">
        <v>20</v>
      </c>
      <c r="F131" s="12" t="s">
        <v>21</v>
      </c>
      <c r="G131" s="12" t="s">
        <v>22</v>
      </c>
      <c r="H131" s="65"/>
      <c r="I131" s="16"/>
      <c r="J131" s="16"/>
      <c r="K131" s="16"/>
      <c r="L131" s="64"/>
      <c r="M131" s="15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 x14ac:dyDescent="0.25">
      <c r="A132" s="17">
        <v>142</v>
      </c>
      <c r="B132" s="12" t="s">
        <v>220</v>
      </c>
      <c r="C132" s="12">
        <v>1</v>
      </c>
      <c r="D132" s="12" t="s">
        <v>81</v>
      </c>
      <c r="E132" s="12" t="s">
        <v>20</v>
      </c>
      <c r="F132" s="12" t="s">
        <v>21</v>
      </c>
      <c r="G132" s="12" t="s">
        <v>22</v>
      </c>
      <c r="H132" s="65"/>
      <c r="I132" s="16"/>
      <c r="J132" s="16"/>
      <c r="K132" s="16"/>
      <c r="L132" s="64"/>
      <c r="M132" s="15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 x14ac:dyDescent="0.25">
      <c r="A133" s="17">
        <v>143</v>
      </c>
      <c r="B133" s="12" t="s">
        <v>221</v>
      </c>
      <c r="C133" s="12">
        <v>2</v>
      </c>
      <c r="D133" s="12" t="s">
        <v>81</v>
      </c>
      <c r="E133" s="12" t="s">
        <v>20</v>
      </c>
      <c r="F133" s="12" t="s">
        <v>21</v>
      </c>
      <c r="G133" s="12" t="s">
        <v>22</v>
      </c>
      <c r="H133" s="65"/>
      <c r="I133" s="16"/>
      <c r="J133" s="16"/>
      <c r="K133" s="16"/>
      <c r="L133" s="64"/>
      <c r="M133" s="15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 x14ac:dyDescent="0.25">
      <c r="A134" s="17">
        <v>144</v>
      </c>
      <c r="B134" s="12" t="s">
        <v>222</v>
      </c>
      <c r="C134" s="12">
        <v>2</v>
      </c>
      <c r="D134" s="12" t="s">
        <v>81</v>
      </c>
      <c r="E134" s="12" t="s">
        <v>20</v>
      </c>
      <c r="F134" s="12" t="s">
        <v>21</v>
      </c>
      <c r="G134" s="12" t="s">
        <v>22</v>
      </c>
      <c r="H134" s="65"/>
      <c r="I134" s="16"/>
      <c r="J134" s="16"/>
      <c r="K134" s="16"/>
      <c r="L134" s="64"/>
      <c r="M134" s="15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 x14ac:dyDescent="0.25">
      <c r="A135" s="17">
        <v>145</v>
      </c>
      <c r="B135" s="12" t="s">
        <v>223</v>
      </c>
      <c r="C135" s="12">
        <v>3</v>
      </c>
      <c r="D135" s="12" t="s">
        <v>81</v>
      </c>
      <c r="E135" s="12" t="s">
        <v>20</v>
      </c>
      <c r="F135" s="12" t="s">
        <v>21</v>
      </c>
      <c r="G135" s="12" t="s">
        <v>22</v>
      </c>
      <c r="H135" s="65"/>
      <c r="I135" s="16"/>
      <c r="J135" s="16"/>
      <c r="K135" s="16"/>
      <c r="L135" s="64"/>
      <c r="M135" s="15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 x14ac:dyDescent="0.25">
      <c r="A136" s="17">
        <v>146</v>
      </c>
      <c r="B136" s="12" t="s">
        <v>224</v>
      </c>
      <c r="C136" s="12">
        <v>3</v>
      </c>
      <c r="D136" s="12" t="s">
        <v>81</v>
      </c>
      <c r="E136" s="12" t="s">
        <v>20</v>
      </c>
      <c r="F136" s="12" t="s">
        <v>21</v>
      </c>
      <c r="G136" s="12" t="s">
        <v>22</v>
      </c>
      <c r="H136" s="65"/>
      <c r="I136" s="16"/>
      <c r="J136" s="16"/>
      <c r="K136" s="16"/>
      <c r="L136" s="64"/>
      <c r="M136" s="15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 x14ac:dyDescent="0.25">
      <c r="A137" s="17">
        <v>147</v>
      </c>
      <c r="B137" s="12" t="s">
        <v>225</v>
      </c>
      <c r="C137" s="12">
        <v>3</v>
      </c>
      <c r="D137" s="12" t="s">
        <v>81</v>
      </c>
      <c r="E137" s="12" t="s">
        <v>20</v>
      </c>
      <c r="F137" s="12" t="s">
        <v>21</v>
      </c>
      <c r="G137" s="12" t="s">
        <v>22</v>
      </c>
      <c r="H137" s="65"/>
      <c r="I137" s="16"/>
      <c r="J137" s="16"/>
      <c r="K137" s="16"/>
      <c r="L137" s="64"/>
      <c r="M137" s="15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 x14ac:dyDescent="0.25">
      <c r="A138" s="17">
        <v>148</v>
      </c>
      <c r="B138" s="12" t="s">
        <v>226</v>
      </c>
      <c r="C138" s="12">
        <v>3</v>
      </c>
      <c r="D138" s="12" t="s">
        <v>81</v>
      </c>
      <c r="E138" s="12" t="s">
        <v>20</v>
      </c>
      <c r="F138" s="12" t="s">
        <v>21</v>
      </c>
      <c r="G138" s="12" t="s">
        <v>22</v>
      </c>
      <c r="H138" s="65"/>
      <c r="I138" s="16"/>
      <c r="J138" s="16"/>
      <c r="K138" s="16"/>
      <c r="L138" s="64"/>
      <c r="M138" s="15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 x14ac:dyDescent="0.25">
      <c r="A139" s="17">
        <v>149</v>
      </c>
      <c r="B139" s="12" t="s">
        <v>227</v>
      </c>
      <c r="C139" s="12">
        <v>3</v>
      </c>
      <c r="D139" s="12" t="s">
        <v>81</v>
      </c>
      <c r="E139" s="12" t="s">
        <v>20</v>
      </c>
      <c r="F139" s="12" t="s">
        <v>21</v>
      </c>
      <c r="G139" s="12" t="s">
        <v>22</v>
      </c>
      <c r="H139" s="65"/>
      <c r="I139" s="16"/>
      <c r="J139" s="16"/>
      <c r="K139" s="16"/>
      <c r="L139" s="64"/>
      <c r="M139" s="15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 x14ac:dyDescent="0.25">
      <c r="A140" s="17">
        <v>150</v>
      </c>
      <c r="B140" s="12" t="s">
        <v>228</v>
      </c>
      <c r="C140" s="12">
        <v>3</v>
      </c>
      <c r="D140" s="12" t="s">
        <v>81</v>
      </c>
      <c r="E140" s="12" t="s">
        <v>20</v>
      </c>
      <c r="F140" s="12" t="s">
        <v>21</v>
      </c>
      <c r="G140" s="12" t="s">
        <v>22</v>
      </c>
      <c r="H140" s="65"/>
      <c r="I140" s="16"/>
      <c r="J140" s="16"/>
      <c r="K140" s="16"/>
      <c r="L140" s="64"/>
      <c r="M140" s="15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 x14ac:dyDescent="0.25">
      <c r="A141" s="17">
        <v>151</v>
      </c>
      <c r="B141" s="12" t="s">
        <v>229</v>
      </c>
      <c r="C141" s="12">
        <v>3</v>
      </c>
      <c r="D141" s="12" t="s">
        <v>81</v>
      </c>
      <c r="E141" s="12" t="s">
        <v>20</v>
      </c>
      <c r="F141" s="12" t="s">
        <v>21</v>
      </c>
      <c r="G141" s="12" t="s">
        <v>22</v>
      </c>
      <c r="H141" s="65"/>
      <c r="I141" s="16"/>
      <c r="J141" s="16"/>
      <c r="K141" s="16"/>
      <c r="L141" s="64"/>
      <c r="M141" s="15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 x14ac:dyDescent="0.25">
      <c r="A142" s="17">
        <v>152</v>
      </c>
      <c r="B142" s="12" t="s">
        <v>230</v>
      </c>
      <c r="C142" s="12">
        <v>3</v>
      </c>
      <c r="D142" s="12" t="s">
        <v>81</v>
      </c>
      <c r="E142" s="12" t="s">
        <v>20</v>
      </c>
      <c r="F142" s="12" t="s">
        <v>21</v>
      </c>
      <c r="G142" s="12" t="s">
        <v>22</v>
      </c>
      <c r="H142" s="65"/>
      <c r="I142" s="16"/>
      <c r="J142" s="16"/>
      <c r="K142" s="16"/>
      <c r="L142" s="64"/>
      <c r="M142" s="15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 x14ac:dyDescent="0.25">
      <c r="A143" s="17">
        <v>153</v>
      </c>
      <c r="B143" s="12" t="s">
        <v>231</v>
      </c>
      <c r="C143" s="12">
        <v>3</v>
      </c>
      <c r="D143" s="12" t="s">
        <v>81</v>
      </c>
      <c r="E143" s="12" t="s">
        <v>20</v>
      </c>
      <c r="F143" s="12" t="s">
        <v>21</v>
      </c>
      <c r="G143" s="12" t="s">
        <v>22</v>
      </c>
      <c r="H143" s="65"/>
      <c r="I143" s="16"/>
      <c r="J143" s="16"/>
      <c r="K143" s="16"/>
      <c r="L143" s="64"/>
      <c r="M143" s="15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 x14ac:dyDescent="0.25">
      <c r="A144" s="17">
        <v>154</v>
      </c>
      <c r="B144" s="12" t="s">
        <v>232</v>
      </c>
      <c r="C144" s="12">
        <v>3</v>
      </c>
      <c r="D144" s="12" t="s">
        <v>81</v>
      </c>
      <c r="E144" s="12" t="s">
        <v>20</v>
      </c>
      <c r="F144" s="12" t="s">
        <v>21</v>
      </c>
      <c r="G144" s="12" t="s">
        <v>22</v>
      </c>
      <c r="H144" s="65"/>
      <c r="I144" s="16"/>
      <c r="J144" s="16"/>
      <c r="K144" s="16"/>
      <c r="L144" s="64"/>
      <c r="M144" s="15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 x14ac:dyDescent="0.25">
      <c r="A145" s="17">
        <v>155</v>
      </c>
      <c r="B145" s="12" t="s">
        <v>233</v>
      </c>
      <c r="C145" s="12">
        <v>3</v>
      </c>
      <c r="D145" s="12" t="s">
        <v>81</v>
      </c>
      <c r="E145" s="12" t="s">
        <v>20</v>
      </c>
      <c r="F145" s="12" t="s">
        <v>21</v>
      </c>
      <c r="G145" s="12" t="s">
        <v>22</v>
      </c>
      <c r="H145" s="65"/>
      <c r="I145" s="16"/>
      <c r="J145" s="16"/>
      <c r="K145" s="16"/>
      <c r="L145" s="64"/>
      <c r="M145" s="15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 x14ac:dyDescent="0.25">
      <c r="A146" s="17">
        <v>156</v>
      </c>
      <c r="B146" s="12" t="s">
        <v>234</v>
      </c>
      <c r="C146" s="12">
        <v>3</v>
      </c>
      <c r="D146" s="12" t="s">
        <v>81</v>
      </c>
      <c r="E146" s="12" t="s">
        <v>20</v>
      </c>
      <c r="F146" s="12" t="s">
        <v>21</v>
      </c>
      <c r="G146" s="12" t="s">
        <v>22</v>
      </c>
      <c r="H146" s="65"/>
      <c r="I146" s="16"/>
      <c r="J146" s="16"/>
      <c r="K146" s="16"/>
      <c r="L146" s="64"/>
      <c r="M146" s="15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 x14ac:dyDescent="0.25">
      <c r="A147" s="17">
        <v>157</v>
      </c>
      <c r="B147" s="12" t="s">
        <v>235</v>
      </c>
      <c r="C147" s="12">
        <v>3</v>
      </c>
      <c r="D147" s="12" t="s">
        <v>81</v>
      </c>
      <c r="E147" s="12" t="s">
        <v>20</v>
      </c>
      <c r="F147" s="12" t="s">
        <v>21</v>
      </c>
      <c r="G147" s="12" t="s">
        <v>22</v>
      </c>
      <c r="H147" s="65"/>
      <c r="I147" s="16"/>
      <c r="J147" s="16"/>
      <c r="K147" s="16"/>
      <c r="L147" s="64"/>
      <c r="M147" s="15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 x14ac:dyDescent="0.25">
      <c r="A148" s="17">
        <v>158</v>
      </c>
      <c r="B148" s="12" t="s">
        <v>236</v>
      </c>
      <c r="C148" s="12">
        <v>3</v>
      </c>
      <c r="D148" s="12" t="s">
        <v>81</v>
      </c>
      <c r="E148" s="12" t="s">
        <v>20</v>
      </c>
      <c r="F148" s="12" t="s">
        <v>21</v>
      </c>
      <c r="G148" s="12" t="s">
        <v>22</v>
      </c>
      <c r="H148" s="65"/>
      <c r="I148" s="16"/>
      <c r="J148" s="16"/>
      <c r="K148" s="16"/>
      <c r="L148" s="64"/>
      <c r="M148" s="15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 x14ac:dyDescent="0.25">
      <c r="A149" s="17">
        <v>159</v>
      </c>
      <c r="B149" s="12" t="s">
        <v>237</v>
      </c>
      <c r="C149" s="12">
        <v>3</v>
      </c>
      <c r="D149" s="12" t="s">
        <v>81</v>
      </c>
      <c r="E149" s="12" t="s">
        <v>20</v>
      </c>
      <c r="F149" s="12" t="s">
        <v>21</v>
      </c>
      <c r="G149" s="12" t="s">
        <v>22</v>
      </c>
      <c r="H149" s="65"/>
      <c r="I149" s="16"/>
      <c r="J149" s="16"/>
      <c r="K149" s="16"/>
      <c r="L149" s="64"/>
      <c r="M149" s="15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 x14ac:dyDescent="0.25">
      <c r="A150" s="17">
        <v>160</v>
      </c>
      <c r="B150" s="12" t="s">
        <v>238</v>
      </c>
      <c r="C150" s="12">
        <v>3</v>
      </c>
      <c r="D150" s="12" t="s">
        <v>81</v>
      </c>
      <c r="E150" s="12" t="s">
        <v>20</v>
      </c>
      <c r="F150" s="12" t="s">
        <v>21</v>
      </c>
      <c r="G150" s="12" t="s">
        <v>22</v>
      </c>
      <c r="H150" s="65"/>
      <c r="I150" s="16"/>
      <c r="J150" s="16"/>
      <c r="K150" s="16"/>
      <c r="L150" s="64"/>
      <c r="M150" s="15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 x14ac:dyDescent="0.25">
      <c r="A151" s="17">
        <v>161</v>
      </c>
      <c r="B151" s="12" t="s">
        <v>239</v>
      </c>
      <c r="C151" s="12">
        <v>3</v>
      </c>
      <c r="D151" s="12" t="s">
        <v>81</v>
      </c>
      <c r="E151" s="12" t="s">
        <v>20</v>
      </c>
      <c r="F151" s="12" t="s">
        <v>21</v>
      </c>
      <c r="G151" s="12" t="s">
        <v>22</v>
      </c>
      <c r="H151" s="65"/>
      <c r="I151" s="16"/>
      <c r="J151" s="16"/>
      <c r="K151" s="16"/>
      <c r="L151" s="64"/>
      <c r="M151" s="15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 x14ac:dyDescent="0.25">
      <c r="A152" s="17">
        <v>162</v>
      </c>
      <c r="B152" s="12" t="s">
        <v>240</v>
      </c>
      <c r="C152" s="12">
        <v>4</v>
      </c>
      <c r="D152" s="12" t="s">
        <v>81</v>
      </c>
      <c r="E152" s="12" t="s">
        <v>20</v>
      </c>
      <c r="F152" s="12" t="s">
        <v>21</v>
      </c>
      <c r="G152" s="12" t="s">
        <v>22</v>
      </c>
      <c r="H152" s="65"/>
      <c r="I152" s="16"/>
      <c r="J152" s="16"/>
      <c r="K152" s="16"/>
      <c r="L152" s="64"/>
      <c r="M152" s="15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 x14ac:dyDescent="0.25">
      <c r="A153" s="17">
        <v>163</v>
      </c>
      <c r="B153" s="12" t="s">
        <v>241</v>
      </c>
      <c r="C153" s="12">
        <v>4</v>
      </c>
      <c r="D153" s="12" t="s">
        <v>81</v>
      </c>
      <c r="E153" s="12" t="s">
        <v>20</v>
      </c>
      <c r="F153" s="12" t="s">
        <v>21</v>
      </c>
      <c r="G153" s="12" t="s">
        <v>22</v>
      </c>
      <c r="H153" s="65"/>
      <c r="I153" s="16"/>
      <c r="J153" s="16"/>
      <c r="K153" s="16"/>
      <c r="L153" s="64"/>
      <c r="M153" s="15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 x14ac:dyDescent="0.25">
      <c r="A154" s="17">
        <v>164</v>
      </c>
      <c r="B154" s="12" t="s">
        <v>242</v>
      </c>
      <c r="C154" s="12">
        <v>4</v>
      </c>
      <c r="D154" s="12" t="s">
        <v>81</v>
      </c>
      <c r="E154" s="12" t="s">
        <v>20</v>
      </c>
      <c r="F154" s="12" t="s">
        <v>21</v>
      </c>
      <c r="G154" s="12" t="s">
        <v>22</v>
      </c>
      <c r="H154" s="65"/>
      <c r="I154" s="16"/>
      <c r="J154" s="16"/>
      <c r="K154" s="16"/>
      <c r="L154" s="64"/>
      <c r="M154" s="15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 x14ac:dyDescent="0.25">
      <c r="A155" s="17">
        <v>165</v>
      </c>
      <c r="B155" s="12" t="s">
        <v>243</v>
      </c>
      <c r="C155" s="12">
        <v>4</v>
      </c>
      <c r="D155" s="12" t="s">
        <v>81</v>
      </c>
      <c r="E155" s="12" t="s">
        <v>20</v>
      </c>
      <c r="F155" s="12" t="s">
        <v>21</v>
      </c>
      <c r="G155" s="12" t="s">
        <v>22</v>
      </c>
      <c r="H155" s="65"/>
      <c r="I155" s="16"/>
      <c r="J155" s="16"/>
      <c r="K155" s="16"/>
      <c r="L155" s="64"/>
      <c r="M155" s="15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 x14ac:dyDescent="0.25">
      <c r="A156" s="17">
        <v>166</v>
      </c>
      <c r="B156" s="12" t="s">
        <v>244</v>
      </c>
      <c r="C156" s="12">
        <v>4</v>
      </c>
      <c r="D156" s="12" t="s">
        <v>81</v>
      </c>
      <c r="E156" s="12" t="s">
        <v>20</v>
      </c>
      <c r="F156" s="12" t="s">
        <v>21</v>
      </c>
      <c r="G156" s="12" t="s">
        <v>22</v>
      </c>
      <c r="H156" s="65"/>
      <c r="I156" s="16"/>
      <c r="J156" s="16"/>
      <c r="K156" s="16"/>
      <c r="L156" s="64"/>
      <c r="M156" s="15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 x14ac:dyDescent="0.25">
      <c r="A157" s="17">
        <v>167</v>
      </c>
      <c r="B157" s="12" t="s">
        <v>245</v>
      </c>
      <c r="C157" s="12">
        <v>4</v>
      </c>
      <c r="D157" s="12" t="s">
        <v>81</v>
      </c>
      <c r="E157" s="12" t="s">
        <v>20</v>
      </c>
      <c r="F157" s="12" t="s">
        <v>21</v>
      </c>
      <c r="G157" s="12" t="s">
        <v>22</v>
      </c>
      <c r="H157" s="65"/>
      <c r="I157" s="16"/>
      <c r="J157" s="16"/>
      <c r="K157" s="16"/>
      <c r="L157" s="64"/>
      <c r="M157" s="15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 x14ac:dyDescent="0.25">
      <c r="A158" s="17">
        <v>168</v>
      </c>
      <c r="B158" s="12" t="s">
        <v>246</v>
      </c>
      <c r="C158" s="12">
        <v>5</v>
      </c>
      <c r="D158" s="12" t="s">
        <v>81</v>
      </c>
      <c r="E158" s="12" t="s">
        <v>20</v>
      </c>
      <c r="F158" s="12" t="s">
        <v>131</v>
      </c>
      <c r="G158" s="12" t="s">
        <v>132</v>
      </c>
      <c r="H158" s="65"/>
      <c r="I158" s="16"/>
      <c r="J158" s="16"/>
      <c r="K158" s="16"/>
      <c r="L158" s="64"/>
      <c r="M158" s="15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 x14ac:dyDescent="0.25">
      <c r="A159" s="17">
        <v>169</v>
      </c>
      <c r="B159" s="12" t="s">
        <v>247</v>
      </c>
      <c r="C159" s="12">
        <v>4</v>
      </c>
      <c r="D159" s="12" t="s">
        <v>81</v>
      </c>
      <c r="E159" s="12" t="s">
        <v>20</v>
      </c>
      <c r="F159" s="12" t="s">
        <v>21</v>
      </c>
      <c r="G159" s="12" t="s">
        <v>22</v>
      </c>
      <c r="H159" s="65"/>
      <c r="I159" s="16"/>
      <c r="J159" s="16"/>
      <c r="K159" s="16"/>
      <c r="L159" s="64"/>
      <c r="M159" s="15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 x14ac:dyDescent="0.25">
      <c r="A160" s="17">
        <v>170</v>
      </c>
      <c r="B160" s="12" t="s">
        <v>248</v>
      </c>
      <c r="C160" s="12">
        <v>1</v>
      </c>
      <c r="D160" s="12" t="s">
        <v>81</v>
      </c>
      <c r="E160" s="12" t="s">
        <v>83</v>
      </c>
      <c r="F160" s="12" t="s">
        <v>21</v>
      </c>
      <c r="G160" s="12" t="s">
        <v>84</v>
      </c>
      <c r="H160" s="65"/>
      <c r="I160" s="16"/>
      <c r="J160" s="16"/>
      <c r="K160" s="16"/>
      <c r="L160" s="64"/>
      <c r="M160" s="15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 x14ac:dyDescent="0.25">
      <c r="A161" s="17">
        <v>171</v>
      </c>
      <c r="B161" s="12" t="s">
        <v>249</v>
      </c>
      <c r="C161" s="12">
        <v>1</v>
      </c>
      <c r="D161" s="12" t="s">
        <v>81</v>
      </c>
      <c r="E161" s="12" t="s">
        <v>83</v>
      </c>
      <c r="F161" s="12" t="s">
        <v>21</v>
      </c>
      <c r="G161" s="12" t="s">
        <v>84</v>
      </c>
      <c r="H161" s="65"/>
      <c r="I161" s="16"/>
      <c r="J161" s="16"/>
      <c r="K161" s="16"/>
      <c r="L161" s="64"/>
      <c r="M161" s="15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 x14ac:dyDescent="0.25">
      <c r="A162" s="17">
        <v>172</v>
      </c>
      <c r="B162" s="12" t="s">
        <v>250</v>
      </c>
      <c r="C162" s="12">
        <v>1</v>
      </c>
      <c r="D162" s="12" t="s">
        <v>81</v>
      </c>
      <c r="E162" s="12" t="s">
        <v>83</v>
      </c>
      <c r="F162" s="12" t="s">
        <v>21</v>
      </c>
      <c r="G162" s="12" t="s">
        <v>84</v>
      </c>
      <c r="H162" s="65"/>
      <c r="I162" s="16"/>
      <c r="J162" s="16"/>
      <c r="K162" s="16"/>
      <c r="L162" s="64"/>
      <c r="M162" s="15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 x14ac:dyDescent="0.25">
      <c r="A163" s="17">
        <v>173</v>
      </c>
      <c r="B163" s="12" t="s">
        <v>251</v>
      </c>
      <c r="C163" s="12">
        <v>1</v>
      </c>
      <c r="D163" s="12" t="s">
        <v>81</v>
      </c>
      <c r="E163" s="12" t="s">
        <v>83</v>
      </c>
      <c r="F163" s="12" t="s">
        <v>21</v>
      </c>
      <c r="G163" s="12" t="s">
        <v>84</v>
      </c>
      <c r="H163" s="65"/>
      <c r="I163" s="16"/>
      <c r="J163" s="16"/>
      <c r="K163" s="16"/>
      <c r="L163" s="64"/>
      <c r="M163" s="15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 x14ac:dyDescent="0.25">
      <c r="A164" s="17">
        <v>174</v>
      </c>
      <c r="B164" s="12" t="s">
        <v>252</v>
      </c>
      <c r="C164" s="12">
        <v>2</v>
      </c>
      <c r="D164" s="12" t="s">
        <v>81</v>
      </c>
      <c r="E164" s="12" t="s">
        <v>83</v>
      </c>
      <c r="F164" s="12" t="s">
        <v>21</v>
      </c>
      <c r="G164" s="12" t="s">
        <v>84</v>
      </c>
      <c r="H164" s="65"/>
      <c r="I164" s="16"/>
      <c r="J164" s="16"/>
      <c r="K164" s="16"/>
      <c r="L164" s="64"/>
      <c r="M164" s="15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 x14ac:dyDescent="0.25">
      <c r="A165" s="17">
        <v>175</v>
      </c>
      <c r="B165" s="12" t="s">
        <v>253</v>
      </c>
      <c r="C165" s="12">
        <v>2</v>
      </c>
      <c r="D165" s="12" t="s">
        <v>81</v>
      </c>
      <c r="E165" s="12" t="s">
        <v>83</v>
      </c>
      <c r="F165" s="12" t="s">
        <v>21</v>
      </c>
      <c r="G165" s="12" t="s">
        <v>84</v>
      </c>
      <c r="H165" s="65"/>
      <c r="I165" s="16"/>
      <c r="J165" s="15"/>
      <c r="K165" s="16"/>
      <c r="L165" s="64"/>
      <c r="M165" s="15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 x14ac:dyDescent="0.25">
      <c r="A166" s="17">
        <v>176</v>
      </c>
      <c r="B166" s="12" t="s">
        <v>254</v>
      </c>
      <c r="C166" s="12">
        <v>3</v>
      </c>
      <c r="D166" s="12" t="s">
        <v>81</v>
      </c>
      <c r="E166" s="12" t="s">
        <v>83</v>
      </c>
      <c r="F166" s="12" t="s">
        <v>21</v>
      </c>
      <c r="G166" s="12" t="s">
        <v>84</v>
      </c>
      <c r="H166" s="65"/>
      <c r="I166" s="16"/>
      <c r="J166" s="16"/>
      <c r="K166" s="16"/>
      <c r="L166" s="64"/>
      <c r="M166" s="15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 x14ac:dyDescent="0.25">
      <c r="A167" s="17">
        <v>177</v>
      </c>
      <c r="B167" s="12" t="s">
        <v>255</v>
      </c>
      <c r="C167" s="12">
        <v>3</v>
      </c>
      <c r="D167" s="12" t="s">
        <v>81</v>
      </c>
      <c r="E167" s="12" t="s">
        <v>83</v>
      </c>
      <c r="F167" s="12" t="s">
        <v>21</v>
      </c>
      <c r="G167" s="12" t="s">
        <v>84</v>
      </c>
      <c r="H167" s="65"/>
      <c r="I167" s="16"/>
      <c r="J167" s="16"/>
      <c r="K167" s="15"/>
      <c r="L167" s="65"/>
      <c r="M167" s="15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 x14ac:dyDescent="0.25">
      <c r="A168" s="17">
        <v>178</v>
      </c>
      <c r="B168" s="12" t="s">
        <v>256</v>
      </c>
      <c r="C168" s="12">
        <v>3</v>
      </c>
      <c r="D168" s="12" t="s">
        <v>81</v>
      </c>
      <c r="E168" s="12" t="s">
        <v>83</v>
      </c>
      <c r="F168" s="12" t="s">
        <v>21</v>
      </c>
      <c r="G168" s="12" t="s">
        <v>84</v>
      </c>
      <c r="H168" s="65"/>
      <c r="I168" s="16"/>
      <c r="J168" s="16"/>
      <c r="K168" s="16"/>
      <c r="L168" s="64"/>
      <c r="M168" s="15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 x14ac:dyDescent="0.25">
      <c r="A169" s="17">
        <v>179</v>
      </c>
      <c r="B169" s="12" t="s">
        <v>257</v>
      </c>
      <c r="C169" s="12">
        <v>3</v>
      </c>
      <c r="D169" s="12" t="s">
        <v>81</v>
      </c>
      <c r="E169" s="12" t="s">
        <v>83</v>
      </c>
      <c r="F169" s="12" t="s">
        <v>21</v>
      </c>
      <c r="G169" s="12" t="s">
        <v>84</v>
      </c>
      <c r="H169" s="65"/>
      <c r="I169" s="16"/>
      <c r="J169" s="15"/>
      <c r="K169" s="16"/>
      <c r="L169" s="64"/>
      <c r="M169" s="15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 x14ac:dyDescent="0.25">
      <c r="A170" s="17">
        <v>180</v>
      </c>
      <c r="B170" s="12" t="s">
        <v>258</v>
      </c>
      <c r="C170" s="12">
        <v>3</v>
      </c>
      <c r="D170" s="12" t="s">
        <v>81</v>
      </c>
      <c r="E170" s="12" t="s">
        <v>83</v>
      </c>
      <c r="F170" s="12" t="s">
        <v>21</v>
      </c>
      <c r="G170" s="12" t="s">
        <v>84</v>
      </c>
      <c r="H170" s="65"/>
      <c r="I170" s="16"/>
      <c r="J170" s="15"/>
      <c r="K170" s="16"/>
      <c r="L170" s="64"/>
      <c r="M170" s="15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25">
      <c r="A171" s="17">
        <v>181</v>
      </c>
      <c r="B171" s="12" t="s">
        <v>259</v>
      </c>
      <c r="C171" s="12">
        <v>3</v>
      </c>
      <c r="D171" s="12" t="s">
        <v>81</v>
      </c>
      <c r="E171" s="12" t="s">
        <v>83</v>
      </c>
      <c r="F171" s="12" t="s">
        <v>21</v>
      </c>
      <c r="G171" s="12" t="s">
        <v>84</v>
      </c>
      <c r="H171" s="65"/>
      <c r="I171" s="16"/>
      <c r="J171" s="15"/>
      <c r="K171" s="15"/>
      <c r="L171" s="65"/>
      <c r="M171" s="15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 x14ac:dyDescent="0.25">
      <c r="A172" s="17">
        <v>182</v>
      </c>
      <c r="B172" s="12" t="s">
        <v>260</v>
      </c>
      <c r="C172" s="12">
        <v>3</v>
      </c>
      <c r="D172" s="12" t="s">
        <v>81</v>
      </c>
      <c r="E172" s="12" t="s">
        <v>83</v>
      </c>
      <c r="F172" s="12" t="s">
        <v>21</v>
      </c>
      <c r="G172" s="12" t="s">
        <v>84</v>
      </c>
      <c r="H172" s="65"/>
      <c r="I172" s="16"/>
      <c r="J172" s="15"/>
      <c r="K172" s="15"/>
      <c r="L172" s="65"/>
      <c r="M172" s="15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 x14ac:dyDescent="0.25">
      <c r="A173" s="17">
        <v>183</v>
      </c>
      <c r="B173" s="12" t="s">
        <v>261</v>
      </c>
      <c r="C173" s="12">
        <v>3</v>
      </c>
      <c r="D173" s="12" t="s">
        <v>81</v>
      </c>
      <c r="E173" s="12" t="s">
        <v>83</v>
      </c>
      <c r="F173" s="12" t="s">
        <v>21</v>
      </c>
      <c r="G173" s="12" t="s">
        <v>84</v>
      </c>
      <c r="H173" s="65"/>
      <c r="I173" s="16"/>
      <c r="J173" s="15"/>
      <c r="K173" s="15"/>
      <c r="L173" s="65"/>
      <c r="M173" s="15"/>
      <c r="N173" s="15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 x14ac:dyDescent="0.25">
      <c r="A174" s="17">
        <v>184</v>
      </c>
      <c r="B174" s="12" t="s">
        <v>262</v>
      </c>
      <c r="C174" s="12">
        <v>3</v>
      </c>
      <c r="D174" s="12" t="s">
        <v>81</v>
      </c>
      <c r="E174" s="12" t="s">
        <v>83</v>
      </c>
      <c r="F174" s="12" t="s">
        <v>21</v>
      </c>
      <c r="G174" s="12" t="s">
        <v>84</v>
      </c>
      <c r="H174" s="65"/>
      <c r="I174" s="16"/>
      <c r="J174" s="15"/>
      <c r="K174" s="15"/>
      <c r="L174" s="65"/>
      <c r="M174" s="15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 x14ac:dyDescent="0.25">
      <c r="A175" s="17">
        <v>185</v>
      </c>
      <c r="B175" s="12" t="s">
        <v>263</v>
      </c>
      <c r="C175" s="12">
        <v>4</v>
      </c>
      <c r="D175" s="12" t="s">
        <v>81</v>
      </c>
      <c r="E175" s="12" t="s">
        <v>83</v>
      </c>
      <c r="F175" s="12" t="s">
        <v>21</v>
      </c>
      <c r="G175" s="12" t="s">
        <v>84</v>
      </c>
      <c r="H175" s="65"/>
      <c r="I175" s="16"/>
      <c r="J175" s="15"/>
      <c r="K175" s="15"/>
      <c r="L175" s="65"/>
      <c r="M175" s="15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 x14ac:dyDescent="0.25">
      <c r="A176" s="17">
        <v>186</v>
      </c>
      <c r="B176" s="12" t="s">
        <v>264</v>
      </c>
      <c r="C176" s="12">
        <v>4</v>
      </c>
      <c r="D176" s="12" t="s">
        <v>81</v>
      </c>
      <c r="E176" s="12" t="s">
        <v>83</v>
      </c>
      <c r="F176" s="12" t="s">
        <v>21</v>
      </c>
      <c r="G176" s="12" t="s">
        <v>84</v>
      </c>
      <c r="H176" s="65"/>
      <c r="I176" s="16"/>
      <c r="J176" s="16"/>
      <c r="K176" s="15"/>
      <c r="L176" s="65"/>
      <c r="M176" s="15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 x14ac:dyDescent="0.25">
      <c r="A177" s="17">
        <v>187</v>
      </c>
      <c r="B177" s="12" t="s">
        <v>265</v>
      </c>
      <c r="C177" s="12">
        <v>4</v>
      </c>
      <c r="D177" s="12" t="s">
        <v>81</v>
      </c>
      <c r="E177" s="12" t="s">
        <v>83</v>
      </c>
      <c r="F177" s="12" t="s">
        <v>21</v>
      </c>
      <c r="G177" s="12" t="s">
        <v>84</v>
      </c>
      <c r="H177" s="65"/>
      <c r="I177" s="16"/>
      <c r="J177" s="16"/>
      <c r="K177" s="15"/>
      <c r="L177" s="65"/>
      <c r="M177" s="15"/>
      <c r="N177" s="15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 x14ac:dyDescent="0.25">
      <c r="A178" s="17">
        <v>188</v>
      </c>
      <c r="B178" s="12" t="s">
        <v>266</v>
      </c>
      <c r="C178" s="12">
        <v>4</v>
      </c>
      <c r="D178" s="12" t="s">
        <v>81</v>
      </c>
      <c r="E178" s="12" t="s">
        <v>83</v>
      </c>
      <c r="F178" s="12" t="s">
        <v>21</v>
      </c>
      <c r="G178" s="12" t="s">
        <v>84</v>
      </c>
      <c r="H178" s="65"/>
      <c r="I178" s="16"/>
      <c r="J178" s="16"/>
      <c r="K178" s="16"/>
      <c r="L178" s="64"/>
      <c r="M178" s="15"/>
      <c r="N178" s="15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 x14ac:dyDescent="0.25">
      <c r="A179" s="17">
        <v>189</v>
      </c>
      <c r="B179" s="12" t="s">
        <v>267</v>
      </c>
      <c r="C179" s="12">
        <v>4</v>
      </c>
      <c r="D179" s="12" t="s">
        <v>81</v>
      </c>
      <c r="E179" s="12" t="s">
        <v>83</v>
      </c>
      <c r="F179" s="12" t="s">
        <v>21</v>
      </c>
      <c r="G179" s="12" t="s">
        <v>84</v>
      </c>
      <c r="H179" s="65"/>
      <c r="I179" s="16"/>
      <c r="J179" s="16"/>
      <c r="K179" s="16"/>
      <c r="L179" s="64"/>
      <c r="M179" s="15"/>
      <c r="N179" s="15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 x14ac:dyDescent="0.25">
      <c r="A180" s="17">
        <v>190</v>
      </c>
      <c r="B180" s="12" t="s">
        <v>268</v>
      </c>
      <c r="C180" s="12">
        <v>4</v>
      </c>
      <c r="D180" s="12" t="s">
        <v>81</v>
      </c>
      <c r="E180" s="12" t="s">
        <v>83</v>
      </c>
      <c r="F180" s="12" t="s">
        <v>21</v>
      </c>
      <c r="G180" s="12" t="s">
        <v>84</v>
      </c>
      <c r="H180" s="65"/>
      <c r="I180" s="16"/>
      <c r="J180" s="16"/>
      <c r="K180" s="16"/>
      <c r="L180" s="64"/>
      <c r="M180" s="15"/>
      <c r="N180" s="15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 x14ac:dyDescent="0.25">
      <c r="A181" s="17">
        <v>191</v>
      </c>
      <c r="B181" s="12" t="s">
        <v>269</v>
      </c>
      <c r="C181" s="12">
        <v>4</v>
      </c>
      <c r="D181" s="12" t="s">
        <v>81</v>
      </c>
      <c r="E181" s="12" t="s">
        <v>20</v>
      </c>
      <c r="F181" s="12" t="s">
        <v>21</v>
      </c>
      <c r="G181" s="12" t="s">
        <v>22</v>
      </c>
      <c r="H181" s="65"/>
      <c r="I181" s="16"/>
      <c r="J181" s="16"/>
      <c r="K181" s="16"/>
      <c r="L181" s="64"/>
      <c r="M181" s="15"/>
      <c r="N181" s="15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 x14ac:dyDescent="0.25">
      <c r="A182" s="17">
        <v>192</v>
      </c>
      <c r="B182" s="12" t="s">
        <v>270</v>
      </c>
      <c r="C182" s="12">
        <v>1</v>
      </c>
      <c r="D182" s="12" t="s">
        <v>81</v>
      </c>
      <c r="E182" s="12" t="s">
        <v>20</v>
      </c>
      <c r="F182" s="12" t="s">
        <v>21</v>
      </c>
      <c r="G182" s="12" t="s">
        <v>22</v>
      </c>
      <c r="H182" s="65"/>
      <c r="I182" s="16"/>
      <c r="J182" s="16"/>
      <c r="K182" s="16"/>
      <c r="L182" s="64"/>
      <c r="M182" s="15"/>
      <c r="N182" s="15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 x14ac:dyDescent="0.25">
      <c r="A183" s="17">
        <v>193</v>
      </c>
      <c r="B183" s="12" t="s">
        <v>271</v>
      </c>
      <c r="C183" s="12">
        <v>5</v>
      </c>
      <c r="D183" s="12" t="s">
        <v>81</v>
      </c>
      <c r="E183" s="12" t="s">
        <v>20</v>
      </c>
      <c r="F183" s="12" t="s">
        <v>131</v>
      </c>
      <c r="G183" s="12" t="s">
        <v>132</v>
      </c>
      <c r="H183" s="65"/>
      <c r="I183" s="16"/>
      <c r="J183" s="16"/>
      <c r="K183" s="16"/>
      <c r="L183" s="64"/>
      <c r="M183" s="15"/>
      <c r="N183" s="15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 x14ac:dyDescent="0.25">
      <c r="A184" s="17">
        <v>194</v>
      </c>
      <c r="B184" s="12" t="s">
        <v>272</v>
      </c>
      <c r="C184" s="12">
        <v>5</v>
      </c>
      <c r="D184" s="12" t="s">
        <v>81</v>
      </c>
      <c r="E184" s="12" t="s">
        <v>83</v>
      </c>
      <c r="F184" s="12" t="s">
        <v>131</v>
      </c>
      <c r="G184" s="12" t="s">
        <v>151</v>
      </c>
      <c r="H184" s="65"/>
      <c r="I184" s="16"/>
      <c r="J184" s="15"/>
      <c r="K184" s="16"/>
      <c r="L184" s="64"/>
      <c r="M184" s="15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 x14ac:dyDescent="0.25">
      <c r="A185" s="17">
        <v>195</v>
      </c>
      <c r="B185" s="12" t="s">
        <v>273</v>
      </c>
      <c r="C185" s="12">
        <v>5</v>
      </c>
      <c r="D185" s="12" t="s">
        <v>81</v>
      </c>
      <c r="E185" s="12" t="s">
        <v>20</v>
      </c>
      <c r="F185" s="12" t="s">
        <v>131</v>
      </c>
      <c r="G185" s="12" t="s">
        <v>132</v>
      </c>
      <c r="H185" s="65"/>
      <c r="I185" s="16"/>
      <c r="J185" s="16"/>
      <c r="K185" s="16"/>
      <c r="L185" s="64"/>
      <c r="M185" s="15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 x14ac:dyDescent="0.25">
      <c r="A186" s="17">
        <v>196</v>
      </c>
      <c r="B186" s="12" t="s">
        <v>274</v>
      </c>
      <c r="C186" s="12">
        <v>5</v>
      </c>
      <c r="D186" s="12" t="s">
        <v>81</v>
      </c>
      <c r="E186" s="12" t="s">
        <v>20</v>
      </c>
      <c r="F186" s="12" t="s">
        <v>131</v>
      </c>
      <c r="G186" s="12" t="s">
        <v>132</v>
      </c>
      <c r="H186" s="65"/>
      <c r="I186" s="16"/>
      <c r="J186" s="15"/>
      <c r="K186" s="15"/>
      <c r="L186" s="65"/>
      <c r="M186" s="15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 x14ac:dyDescent="0.25">
      <c r="A187" s="17">
        <v>197</v>
      </c>
      <c r="B187" s="12" t="s">
        <v>275</v>
      </c>
      <c r="C187" s="12">
        <v>5</v>
      </c>
      <c r="D187" s="12" t="s">
        <v>81</v>
      </c>
      <c r="E187" s="12" t="s">
        <v>20</v>
      </c>
      <c r="F187" s="12" t="s">
        <v>131</v>
      </c>
      <c r="G187" s="12" t="s">
        <v>132</v>
      </c>
      <c r="H187" s="65"/>
      <c r="I187" s="16"/>
      <c r="J187" s="16"/>
      <c r="K187" s="16"/>
      <c r="L187" s="64"/>
      <c r="M187" s="15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 x14ac:dyDescent="0.25">
      <c r="A188" s="17">
        <v>198</v>
      </c>
      <c r="B188" s="12" t="s">
        <v>276</v>
      </c>
      <c r="C188" s="12">
        <v>6</v>
      </c>
      <c r="D188" s="12" t="s">
        <v>81</v>
      </c>
      <c r="E188" s="12" t="s">
        <v>20</v>
      </c>
      <c r="F188" s="12" t="s">
        <v>131</v>
      </c>
      <c r="G188" s="12" t="s">
        <v>132</v>
      </c>
      <c r="H188" s="65"/>
      <c r="I188" s="16"/>
      <c r="J188" s="16"/>
      <c r="K188" s="15"/>
      <c r="L188" s="65"/>
      <c r="M188" s="15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 x14ac:dyDescent="0.25">
      <c r="A189" s="17">
        <v>199</v>
      </c>
      <c r="B189" s="12" t="s">
        <v>277</v>
      </c>
      <c r="C189" s="12">
        <v>6</v>
      </c>
      <c r="D189" s="12" t="s">
        <v>81</v>
      </c>
      <c r="E189" s="12" t="s">
        <v>20</v>
      </c>
      <c r="F189" s="12" t="s">
        <v>131</v>
      </c>
      <c r="G189" s="12" t="s">
        <v>132</v>
      </c>
      <c r="H189" s="65"/>
      <c r="I189" s="16"/>
      <c r="J189" s="16"/>
      <c r="K189" s="16"/>
      <c r="L189" s="64"/>
      <c r="M189" s="15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 x14ac:dyDescent="0.25">
      <c r="A190" s="17">
        <v>200</v>
      </c>
      <c r="B190" s="12" t="s">
        <v>278</v>
      </c>
      <c r="C190" s="12">
        <v>6</v>
      </c>
      <c r="D190" s="12" t="s">
        <v>81</v>
      </c>
      <c r="E190" s="12" t="s">
        <v>20</v>
      </c>
      <c r="F190" s="12" t="s">
        <v>131</v>
      </c>
      <c r="G190" s="12" t="s">
        <v>132</v>
      </c>
      <c r="H190" s="65"/>
      <c r="I190" s="16"/>
      <c r="J190" s="16"/>
      <c r="K190" s="16"/>
      <c r="L190" s="64"/>
      <c r="M190" s="15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 x14ac:dyDescent="0.25">
      <c r="A191" s="17">
        <v>201</v>
      </c>
      <c r="B191" s="12" t="s">
        <v>279</v>
      </c>
      <c r="C191" s="12">
        <v>6</v>
      </c>
      <c r="D191" s="12" t="s">
        <v>81</v>
      </c>
      <c r="E191" s="12" t="s">
        <v>20</v>
      </c>
      <c r="F191" s="12" t="s">
        <v>131</v>
      </c>
      <c r="G191" s="12" t="s">
        <v>132</v>
      </c>
      <c r="H191" s="65"/>
      <c r="I191" s="16"/>
      <c r="J191" s="16"/>
      <c r="K191" s="16"/>
      <c r="L191" s="64"/>
      <c r="M191" s="15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 x14ac:dyDescent="0.25">
      <c r="A192" s="17">
        <v>202</v>
      </c>
      <c r="B192" s="12" t="s">
        <v>280</v>
      </c>
      <c r="C192" s="12">
        <v>6</v>
      </c>
      <c r="D192" s="12" t="s">
        <v>81</v>
      </c>
      <c r="E192" s="12" t="s">
        <v>20</v>
      </c>
      <c r="F192" s="12" t="s">
        <v>131</v>
      </c>
      <c r="G192" s="12" t="s">
        <v>132</v>
      </c>
      <c r="H192" s="65"/>
      <c r="I192" s="16"/>
      <c r="J192" s="16"/>
      <c r="K192" s="16"/>
      <c r="L192" s="64"/>
      <c r="M192" s="15"/>
      <c r="N192" s="15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 x14ac:dyDescent="0.25">
      <c r="A193" s="17">
        <v>203</v>
      </c>
      <c r="B193" s="12" t="s">
        <v>281</v>
      </c>
      <c r="C193" s="12">
        <v>6</v>
      </c>
      <c r="D193" s="12" t="s">
        <v>81</v>
      </c>
      <c r="E193" s="12" t="s">
        <v>20</v>
      </c>
      <c r="F193" s="12" t="s">
        <v>131</v>
      </c>
      <c r="G193" s="12" t="s">
        <v>132</v>
      </c>
      <c r="H193" s="65"/>
      <c r="I193" s="16"/>
      <c r="J193" s="16"/>
      <c r="K193" s="16"/>
      <c r="L193" s="64"/>
      <c r="M193" s="15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 x14ac:dyDescent="0.25">
      <c r="A194" s="17">
        <v>204</v>
      </c>
      <c r="B194" s="12" t="s">
        <v>282</v>
      </c>
      <c r="C194" s="12">
        <v>6</v>
      </c>
      <c r="D194" s="12" t="s">
        <v>81</v>
      </c>
      <c r="E194" s="12" t="s">
        <v>20</v>
      </c>
      <c r="F194" s="12" t="s">
        <v>131</v>
      </c>
      <c r="G194" s="12" t="s">
        <v>132</v>
      </c>
      <c r="H194" s="65"/>
      <c r="I194" s="16"/>
      <c r="J194" s="16"/>
      <c r="K194" s="16"/>
      <c r="L194" s="64"/>
      <c r="M194" s="15"/>
      <c r="N194" s="15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 x14ac:dyDescent="0.25">
      <c r="A195" s="17">
        <v>205</v>
      </c>
      <c r="B195" s="12" t="s">
        <v>283</v>
      </c>
      <c r="C195" s="12">
        <v>6</v>
      </c>
      <c r="D195" s="12" t="s">
        <v>81</v>
      </c>
      <c r="E195" s="12" t="s">
        <v>20</v>
      </c>
      <c r="F195" s="12" t="s">
        <v>131</v>
      </c>
      <c r="G195" s="12" t="s">
        <v>132</v>
      </c>
      <c r="H195" s="65"/>
      <c r="I195" s="16"/>
      <c r="J195" s="16"/>
      <c r="K195" s="16"/>
      <c r="L195" s="64"/>
      <c r="M195" s="15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 x14ac:dyDescent="0.25">
      <c r="A196" s="17">
        <v>206</v>
      </c>
      <c r="B196" s="12" t="s">
        <v>284</v>
      </c>
      <c r="C196" s="12">
        <v>5</v>
      </c>
      <c r="D196" s="12" t="s">
        <v>81</v>
      </c>
      <c r="E196" s="12" t="s">
        <v>83</v>
      </c>
      <c r="F196" s="12" t="s">
        <v>131</v>
      </c>
      <c r="G196" s="12" t="s">
        <v>151</v>
      </c>
      <c r="H196" s="65"/>
      <c r="I196" s="16"/>
      <c r="J196" s="16"/>
      <c r="K196" s="16"/>
      <c r="L196" s="64"/>
      <c r="M196" s="15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 x14ac:dyDescent="0.25">
      <c r="A197" s="17">
        <v>207</v>
      </c>
      <c r="B197" s="12" t="s">
        <v>285</v>
      </c>
      <c r="C197" s="12">
        <v>5</v>
      </c>
      <c r="D197" s="12" t="s">
        <v>81</v>
      </c>
      <c r="E197" s="12" t="s">
        <v>83</v>
      </c>
      <c r="F197" s="12" t="s">
        <v>131</v>
      </c>
      <c r="G197" s="12" t="s">
        <v>151</v>
      </c>
      <c r="H197" s="65"/>
      <c r="I197" s="16"/>
      <c r="J197" s="16"/>
      <c r="K197" s="16"/>
      <c r="L197" s="64"/>
      <c r="M197" s="15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 x14ac:dyDescent="0.25">
      <c r="A198" s="17">
        <v>208</v>
      </c>
      <c r="B198" s="12" t="s">
        <v>286</v>
      </c>
      <c r="C198" s="12">
        <v>5</v>
      </c>
      <c r="D198" s="12" t="s">
        <v>81</v>
      </c>
      <c r="E198" s="12" t="s">
        <v>83</v>
      </c>
      <c r="F198" s="12" t="s">
        <v>131</v>
      </c>
      <c r="G198" s="12" t="s">
        <v>151</v>
      </c>
      <c r="H198" s="65"/>
      <c r="I198" s="16"/>
      <c r="J198" s="16"/>
      <c r="K198" s="16"/>
      <c r="L198" s="64"/>
      <c r="M198" s="15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 x14ac:dyDescent="0.25">
      <c r="A199" s="17">
        <v>209</v>
      </c>
      <c r="B199" s="12" t="s">
        <v>287</v>
      </c>
      <c r="C199" s="12">
        <v>5</v>
      </c>
      <c r="D199" s="12" t="s">
        <v>81</v>
      </c>
      <c r="E199" s="12" t="s">
        <v>83</v>
      </c>
      <c r="F199" s="12" t="s">
        <v>131</v>
      </c>
      <c r="G199" s="12" t="s">
        <v>151</v>
      </c>
      <c r="H199" s="65"/>
      <c r="I199" s="16"/>
      <c r="J199" s="16"/>
      <c r="K199" s="16"/>
      <c r="L199" s="64"/>
      <c r="M199" s="15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 x14ac:dyDescent="0.25">
      <c r="A200" s="17">
        <v>210</v>
      </c>
      <c r="B200" s="12" t="s">
        <v>288</v>
      </c>
      <c r="C200" s="12">
        <v>5</v>
      </c>
      <c r="D200" s="12" t="s">
        <v>81</v>
      </c>
      <c r="E200" s="12" t="s">
        <v>83</v>
      </c>
      <c r="F200" s="12" t="s">
        <v>131</v>
      </c>
      <c r="G200" s="12" t="s">
        <v>151</v>
      </c>
      <c r="H200" s="65"/>
      <c r="I200" s="16"/>
      <c r="J200" s="16"/>
      <c r="K200" s="16"/>
      <c r="L200" s="64"/>
      <c r="M200" s="15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 x14ac:dyDescent="0.25">
      <c r="A201" s="17">
        <v>211</v>
      </c>
      <c r="B201" s="12" t="s">
        <v>289</v>
      </c>
      <c r="C201" s="12">
        <v>5</v>
      </c>
      <c r="D201" s="12" t="s">
        <v>81</v>
      </c>
      <c r="E201" s="12" t="s">
        <v>83</v>
      </c>
      <c r="F201" s="12" t="s">
        <v>131</v>
      </c>
      <c r="G201" s="12" t="s">
        <v>151</v>
      </c>
      <c r="H201" s="65"/>
      <c r="I201" s="15"/>
      <c r="J201" s="16"/>
      <c r="K201" s="16"/>
      <c r="L201" s="64"/>
      <c r="M201" s="15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 x14ac:dyDescent="0.25">
      <c r="A202" s="17">
        <v>212</v>
      </c>
      <c r="B202" s="12" t="s">
        <v>290</v>
      </c>
      <c r="C202" s="12">
        <v>5</v>
      </c>
      <c r="D202" s="12" t="s">
        <v>81</v>
      </c>
      <c r="E202" s="12" t="s">
        <v>83</v>
      </c>
      <c r="F202" s="12" t="s">
        <v>131</v>
      </c>
      <c r="G202" s="12" t="s">
        <v>151</v>
      </c>
      <c r="H202" s="65"/>
      <c r="I202" s="16"/>
      <c r="J202" s="16"/>
      <c r="K202" s="16"/>
      <c r="L202" s="64"/>
      <c r="M202" s="15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 x14ac:dyDescent="0.25">
      <c r="A203" s="17">
        <v>213</v>
      </c>
      <c r="B203" s="12" t="s">
        <v>291</v>
      </c>
      <c r="C203" s="12">
        <v>5</v>
      </c>
      <c r="D203" s="12" t="s">
        <v>81</v>
      </c>
      <c r="E203" s="12" t="s">
        <v>83</v>
      </c>
      <c r="F203" s="12" t="s">
        <v>131</v>
      </c>
      <c r="G203" s="12" t="s">
        <v>151</v>
      </c>
      <c r="H203" s="65"/>
      <c r="I203" s="16"/>
      <c r="J203" s="16"/>
      <c r="K203" s="16"/>
      <c r="L203" s="64"/>
      <c r="M203" s="15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 x14ac:dyDescent="0.25">
      <c r="A204" s="17">
        <v>214</v>
      </c>
      <c r="B204" s="12" t="s">
        <v>292</v>
      </c>
      <c r="C204" s="12">
        <v>5</v>
      </c>
      <c r="D204" s="12" t="s">
        <v>81</v>
      </c>
      <c r="E204" s="12" t="s">
        <v>83</v>
      </c>
      <c r="F204" s="12" t="s">
        <v>131</v>
      </c>
      <c r="G204" s="12" t="s">
        <v>151</v>
      </c>
      <c r="H204" s="65"/>
      <c r="I204" s="16"/>
      <c r="J204" s="16"/>
      <c r="K204" s="16"/>
      <c r="L204" s="64"/>
      <c r="M204" s="15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 x14ac:dyDescent="0.25">
      <c r="A205" s="17">
        <v>215</v>
      </c>
      <c r="B205" s="12" t="s">
        <v>293</v>
      </c>
      <c r="C205" s="12">
        <v>5</v>
      </c>
      <c r="D205" s="12" t="s">
        <v>81</v>
      </c>
      <c r="E205" s="12" t="s">
        <v>83</v>
      </c>
      <c r="F205" s="12" t="s">
        <v>131</v>
      </c>
      <c r="G205" s="12" t="s">
        <v>151</v>
      </c>
      <c r="H205" s="65"/>
      <c r="I205" s="16"/>
      <c r="J205" s="16"/>
      <c r="K205" s="16"/>
      <c r="L205" s="64"/>
      <c r="M205" s="15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 x14ac:dyDescent="0.25">
      <c r="A206" s="17">
        <v>216</v>
      </c>
      <c r="B206" s="12" t="s">
        <v>294</v>
      </c>
      <c r="C206" s="12">
        <v>5</v>
      </c>
      <c r="D206" s="12" t="s">
        <v>81</v>
      </c>
      <c r="E206" s="12" t="s">
        <v>83</v>
      </c>
      <c r="F206" s="12" t="s">
        <v>131</v>
      </c>
      <c r="G206" s="12" t="s">
        <v>151</v>
      </c>
      <c r="H206" s="65"/>
      <c r="I206" s="16"/>
      <c r="J206" s="16"/>
      <c r="K206" s="16"/>
      <c r="L206" s="64"/>
      <c r="M206" s="15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 x14ac:dyDescent="0.25">
      <c r="A207" s="17">
        <v>217</v>
      </c>
      <c r="B207" s="12" t="s">
        <v>295</v>
      </c>
      <c r="C207" s="12">
        <v>6</v>
      </c>
      <c r="D207" s="12" t="s">
        <v>81</v>
      </c>
      <c r="E207" s="12" t="s">
        <v>83</v>
      </c>
      <c r="F207" s="12" t="s">
        <v>131</v>
      </c>
      <c r="G207" s="12" t="s">
        <v>151</v>
      </c>
      <c r="H207" s="65"/>
      <c r="I207" s="16"/>
      <c r="J207" s="16"/>
      <c r="K207" s="16"/>
      <c r="L207" s="64"/>
      <c r="M207" s="15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 x14ac:dyDescent="0.25">
      <c r="A208" s="17">
        <v>218</v>
      </c>
      <c r="B208" s="12" t="s">
        <v>296</v>
      </c>
      <c r="C208" s="12">
        <v>6</v>
      </c>
      <c r="D208" s="12" t="s">
        <v>81</v>
      </c>
      <c r="E208" s="12" t="s">
        <v>83</v>
      </c>
      <c r="F208" s="12" t="s">
        <v>131</v>
      </c>
      <c r="G208" s="12" t="s">
        <v>151</v>
      </c>
      <c r="H208" s="65"/>
      <c r="I208" s="16"/>
      <c r="J208" s="16"/>
      <c r="K208" s="16"/>
      <c r="L208" s="64"/>
      <c r="M208" s="15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 x14ac:dyDescent="0.25">
      <c r="A209" s="17">
        <v>219</v>
      </c>
      <c r="B209" s="12" t="s">
        <v>297</v>
      </c>
      <c r="C209" s="12">
        <v>6</v>
      </c>
      <c r="D209" s="12" t="s">
        <v>81</v>
      </c>
      <c r="E209" s="12" t="s">
        <v>83</v>
      </c>
      <c r="F209" s="12" t="s">
        <v>131</v>
      </c>
      <c r="G209" s="12" t="s">
        <v>151</v>
      </c>
      <c r="H209" s="65"/>
      <c r="I209" s="16"/>
      <c r="J209" s="16"/>
      <c r="K209" s="16"/>
      <c r="L209" s="64"/>
      <c r="M209" s="15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 x14ac:dyDescent="0.25">
      <c r="A210" s="17">
        <v>220</v>
      </c>
      <c r="B210" s="12" t="s">
        <v>298</v>
      </c>
      <c r="C210" s="12">
        <v>6</v>
      </c>
      <c r="D210" s="12" t="s">
        <v>81</v>
      </c>
      <c r="E210" s="12" t="s">
        <v>83</v>
      </c>
      <c r="F210" s="12" t="s">
        <v>131</v>
      </c>
      <c r="G210" s="12" t="s">
        <v>151</v>
      </c>
      <c r="H210" s="65"/>
      <c r="I210" s="16"/>
      <c r="J210" s="16"/>
      <c r="K210" s="16"/>
      <c r="L210" s="64"/>
      <c r="M210" s="15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 x14ac:dyDescent="0.25">
      <c r="A211" s="17">
        <v>221</v>
      </c>
      <c r="B211" s="12" t="s">
        <v>299</v>
      </c>
      <c r="C211" s="12">
        <v>7</v>
      </c>
      <c r="D211" s="12" t="s">
        <v>81</v>
      </c>
      <c r="E211" s="12" t="s">
        <v>20</v>
      </c>
      <c r="F211" s="12" t="s">
        <v>165</v>
      </c>
      <c r="G211" s="12" t="s">
        <v>166</v>
      </c>
      <c r="H211" s="65"/>
      <c r="I211" s="16"/>
      <c r="J211" s="16"/>
      <c r="K211" s="16"/>
      <c r="L211" s="64"/>
      <c r="M211" s="15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 x14ac:dyDescent="0.25">
      <c r="A212" s="17">
        <v>222</v>
      </c>
      <c r="B212" s="12" t="s">
        <v>300</v>
      </c>
      <c r="C212" s="12">
        <v>7</v>
      </c>
      <c r="D212" s="12" t="s">
        <v>81</v>
      </c>
      <c r="E212" s="12" t="s">
        <v>20</v>
      </c>
      <c r="F212" s="12" t="s">
        <v>165</v>
      </c>
      <c r="G212" s="12" t="s">
        <v>166</v>
      </c>
      <c r="H212" s="65"/>
      <c r="I212" s="16"/>
      <c r="J212" s="16"/>
      <c r="K212" s="16"/>
      <c r="L212" s="64"/>
      <c r="M212" s="15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 x14ac:dyDescent="0.25">
      <c r="A213" s="17">
        <v>223</v>
      </c>
      <c r="B213" s="12" t="s">
        <v>301</v>
      </c>
      <c r="C213" s="12">
        <v>7</v>
      </c>
      <c r="D213" s="12" t="s">
        <v>81</v>
      </c>
      <c r="E213" s="12" t="s">
        <v>20</v>
      </c>
      <c r="F213" s="12" t="s">
        <v>165</v>
      </c>
      <c r="G213" s="12" t="s">
        <v>166</v>
      </c>
      <c r="H213" s="65"/>
      <c r="I213" s="16"/>
      <c r="J213" s="16"/>
      <c r="K213" s="16"/>
      <c r="L213" s="64"/>
      <c r="M213" s="15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 x14ac:dyDescent="0.25">
      <c r="A214" s="17">
        <v>224</v>
      </c>
      <c r="B214" s="12" t="s">
        <v>302</v>
      </c>
      <c r="C214" s="12">
        <v>7</v>
      </c>
      <c r="D214" s="12" t="s">
        <v>81</v>
      </c>
      <c r="E214" s="12" t="s">
        <v>20</v>
      </c>
      <c r="F214" s="12" t="s">
        <v>165</v>
      </c>
      <c r="G214" s="12" t="s">
        <v>166</v>
      </c>
      <c r="H214" s="65"/>
      <c r="I214" s="16"/>
      <c r="J214" s="16"/>
      <c r="K214" s="16"/>
      <c r="L214" s="64"/>
      <c r="M214" s="15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 x14ac:dyDescent="0.25">
      <c r="A215" s="17">
        <v>225</v>
      </c>
      <c r="B215" s="12" t="s">
        <v>303</v>
      </c>
      <c r="C215" s="12">
        <v>7</v>
      </c>
      <c r="D215" s="12" t="s">
        <v>81</v>
      </c>
      <c r="E215" s="12" t="s">
        <v>20</v>
      </c>
      <c r="F215" s="12" t="s">
        <v>165</v>
      </c>
      <c r="G215" s="12" t="s">
        <v>166</v>
      </c>
      <c r="H215" s="65"/>
      <c r="I215" s="16"/>
      <c r="J215" s="16"/>
      <c r="K215" s="16"/>
      <c r="L215" s="64"/>
      <c r="M215" s="15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 x14ac:dyDescent="0.25">
      <c r="A216" s="17">
        <v>226</v>
      </c>
      <c r="B216" s="12" t="s">
        <v>304</v>
      </c>
      <c r="C216" s="12">
        <v>7</v>
      </c>
      <c r="D216" s="12" t="s">
        <v>81</v>
      </c>
      <c r="E216" s="12" t="s">
        <v>20</v>
      </c>
      <c r="F216" s="12" t="s">
        <v>165</v>
      </c>
      <c r="G216" s="12" t="s">
        <v>166</v>
      </c>
      <c r="H216" s="65"/>
      <c r="I216" s="16"/>
      <c r="J216" s="16"/>
      <c r="K216" s="16"/>
      <c r="L216" s="64"/>
      <c r="M216" s="15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 x14ac:dyDescent="0.25">
      <c r="A217" s="17">
        <v>227</v>
      </c>
      <c r="B217" s="12" t="s">
        <v>305</v>
      </c>
      <c r="C217" s="12">
        <v>7</v>
      </c>
      <c r="D217" s="12" t="s">
        <v>81</v>
      </c>
      <c r="E217" s="12" t="s">
        <v>20</v>
      </c>
      <c r="F217" s="12" t="s">
        <v>165</v>
      </c>
      <c r="G217" s="12" t="s">
        <v>166</v>
      </c>
      <c r="H217" s="65"/>
      <c r="I217" s="16"/>
      <c r="J217" s="16"/>
      <c r="K217" s="16"/>
      <c r="L217" s="64"/>
      <c r="M217" s="15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 x14ac:dyDescent="0.25">
      <c r="A218" s="17">
        <v>228</v>
      </c>
      <c r="B218" s="12" t="s">
        <v>306</v>
      </c>
      <c r="C218" s="12">
        <v>8</v>
      </c>
      <c r="D218" s="12" t="s">
        <v>81</v>
      </c>
      <c r="E218" s="12" t="s">
        <v>20</v>
      </c>
      <c r="F218" s="12" t="s">
        <v>165</v>
      </c>
      <c r="G218" s="12" t="s">
        <v>166</v>
      </c>
      <c r="H218" s="65"/>
      <c r="I218" s="16"/>
      <c r="J218" s="16"/>
      <c r="K218" s="16"/>
      <c r="L218" s="64"/>
      <c r="M218" s="15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 x14ac:dyDescent="0.25">
      <c r="A219" s="17">
        <v>229</v>
      </c>
      <c r="B219" s="12" t="s">
        <v>307</v>
      </c>
      <c r="C219" s="12">
        <v>8</v>
      </c>
      <c r="D219" s="12" t="s">
        <v>81</v>
      </c>
      <c r="E219" s="12" t="s">
        <v>20</v>
      </c>
      <c r="F219" s="12" t="s">
        <v>165</v>
      </c>
      <c r="G219" s="12" t="s">
        <v>166</v>
      </c>
      <c r="H219" s="65"/>
      <c r="I219" s="16"/>
      <c r="J219" s="16"/>
      <c r="K219" s="16"/>
      <c r="L219" s="64"/>
      <c r="M219" s="15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 x14ac:dyDescent="0.25">
      <c r="A220" s="17">
        <v>230</v>
      </c>
      <c r="B220" s="12" t="s">
        <v>308</v>
      </c>
      <c r="C220" s="12">
        <v>8</v>
      </c>
      <c r="D220" s="12" t="s">
        <v>81</v>
      </c>
      <c r="E220" s="12" t="s">
        <v>20</v>
      </c>
      <c r="F220" s="12" t="s">
        <v>165</v>
      </c>
      <c r="G220" s="12" t="s">
        <v>166</v>
      </c>
      <c r="H220" s="65"/>
      <c r="I220" s="16"/>
      <c r="J220" s="16"/>
      <c r="K220" s="16"/>
      <c r="L220" s="64"/>
      <c r="M220" s="15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customHeight="1" x14ac:dyDescent="0.25">
      <c r="A221" s="17">
        <v>231</v>
      </c>
      <c r="B221" s="12" t="s">
        <v>309</v>
      </c>
      <c r="C221" s="12">
        <v>8</v>
      </c>
      <c r="D221" s="12" t="s">
        <v>81</v>
      </c>
      <c r="E221" s="12" t="s">
        <v>20</v>
      </c>
      <c r="F221" s="12" t="s">
        <v>165</v>
      </c>
      <c r="G221" s="12" t="s">
        <v>166</v>
      </c>
      <c r="H221" s="65"/>
      <c r="I221" s="16"/>
      <c r="J221" s="16"/>
      <c r="K221" s="16"/>
      <c r="L221" s="64"/>
      <c r="M221" s="15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customHeight="1" x14ac:dyDescent="0.25">
      <c r="A222" s="17">
        <v>232</v>
      </c>
      <c r="B222" s="12" t="s">
        <v>310</v>
      </c>
      <c r="C222" s="12">
        <v>8</v>
      </c>
      <c r="D222" s="12" t="s">
        <v>81</v>
      </c>
      <c r="E222" s="12" t="s">
        <v>20</v>
      </c>
      <c r="F222" s="12" t="s">
        <v>165</v>
      </c>
      <c r="G222" s="12" t="s">
        <v>166</v>
      </c>
      <c r="H222" s="65"/>
      <c r="I222" s="16"/>
      <c r="J222" s="16"/>
      <c r="K222" s="16"/>
      <c r="L222" s="64"/>
      <c r="M222" s="15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customHeight="1" x14ac:dyDescent="0.25">
      <c r="A223" s="17">
        <v>233</v>
      </c>
      <c r="B223" s="12" t="s">
        <v>311</v>
      </c>
      <c r="C223" s="12">
        <v>8</v>
      </c>
      <c r="D223" s="12" t="s">
        <v>81</v>
      </c>
      <c r="E223" s="12" t="s">
        <v>20</v>
      </c>
      <c r="F223" s="12" t="s">
        <v>165</v>
      </c>
      <c r="G223" s="12" t="s">
        <v>166</v>
      </c>
      <c r="H223" s="65"/>
      <c r="I223" s="16"/>
      <c r="J223" s="16"/>
      <c r="K223" s="16"/>
      <c r="L223" s="64"/>
      <c r="M223" s="15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customHeight="1" x14ac:dyDescent="0.25">
      <c r="A224" s="17">
        <v>234</v>
      </c>
      <c r="B224" s="12" t="s">
        <v>312</v>
      </c>
      <c r="C224" s="12">
        <v>8</v>
      </c>
      <c r="D224" s="12" t="s">
        <v>81</v>
      </c>
      <c r="E224" s="12" t="s">
        <v>20</v>
      </c>
      <c r="F224" s="12" t="s">
        <v>165</v>
      </c>
      <c r="G224" s="12" t="s">
        <v>166</v>
      </c>
      <c r="H224" s="65"/>
      <c r="I224" s="16"/>
      <c r="J224" s="16"/>
      <c r="K224" s="16"/>
      <c r="L224" s="64"/>
      <c r="M224" s="15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customHeight="1" x14ac:dyDescent="0.25">
      <c r="A225" s="17">
        <v>235</v>
      </c>
      <c r="B225" s="12" t="s">
        <v>313</v>
      </c>
      <c r="C225" s="12">
        <v>8</v>
      </c>
      <c r="D225" s="12" t="s">
        <v>81</v>
      </c>
      <c r="E225" s="12" t="s">
        <v>20</v>
      </c>
      <c r="F225" s="12" t="s">
        <v>165</v>
      </c>
      <c r="G225" s="12" t="s">
        <v>166</v>
      </c>
      <c r="H225" s="65"/>
      <c r="I225" s="16"/>
      <c r="J225" s="16"/>
      <c r="K225" s="16"/>
      <c r="L225" s="64"/>
      <c r="M225" s="15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customHeight="1" x14ac:dyDescent="0.25">
      <c r="A226" s="17">
        <v>236</v>
      </c>
      <c r="B226" s="12" t="s">
        <v>314</v>
      </c>
      <c r="C226" s="12">
        <v>8</v>
      </c>
      <c r="D226" s="12" t="s">
        <v>81</v>
      </c>
      <c r="E226" s="12" t="s">
        <v>20</v>
      </c>
      <c r="F226" s="12" t="s">
        <v>165</v>
      </c>
      <c r="G226" s="12" t="s">
        <v>166</v>
      </c>
      <c r="H226" s="65"/>
      <c r="I226" s="16"/>
      <c r="J226" s="16"/>
      <c r="K226" s="16"/>
      <c r="L226" s="64"/>
      <c r="M226" s="15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customHeight="1" x14ac:dyDescent="0.25">
      <c r="A227" s="17">
        <v>237</v>
      </c>
      <c r="B227" s="12" t="s">
        <v>315</v>
      </c>
      <c r="C227" s="12">
        <v>7</v>
      </c>
      <c r="D227" s="12" t="s">
        <v>81</v>
      </c>
      <c r="E227" s="12" t="s">
        <v>83</v>
      </c>
      <c r="F227" s="12" t="s">
        <v>165</v>
      </c>
      <c r="G227" s="12" t="s">
        <v>178</v>
      </c>
      <c r="H227" s="65"/>
      <c r="I227" s="15"/>
      <c r="J227" s="16"/>
      <c r="K227" s="16"/>
      <c r="L227" s="64"/>
      <c r="M227" s="15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2.75" customHeight="1" x14ac:dyDescent="0.25">
      <c r="A228" s="17">
        <v>238</v>
      </c>
      <c r="B228" s="12" t="s">
        <v>316</v>
      </c>
      <c r="C228" s="12">
        <v>7</v>
      </c>
      <c r="D228" s="12" t="s">
        <v>81</v>
      </c>
      <c r="E228" s="12" t="s">
        <v>83</v>
      </c>
      <c r="F228" s="12" t="s">
        <v>165</v>
      </c>
      <c r="G228" s="12" t="s">
        <v>178</v>
      </c>
      <c r="H228" s="65"/>
      <c r="I228" s="16"/>
      <c r="J228" s="16"/>
      <c r="K228" s="16"/>
      <c r="L228" s="64"/>
      <c r="M228" s="15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2.75" customHeight="1" x14ac:dyDescent="0.25">
      <c r="A229" s="17">
        <v>239</v>
      </c>
      <c r="B229" s="12" t="s">
        <v>317</v>
      </c>
      <c r="C229" s="12">
        <v>8</v>
      </c>
      <c r="D229" s="12" t="s">
        <v>81</v>
      </c>
      <c r="E229" s="12" t="s">
        <v>83</v>
      </c>
      <c r="F229" s="12" t="s">
        <v>165</v>
      </c>
      <c r="G229" s="12" t="s">
        <v>178</v>
      </c>
      <c r="H229" s="65"/>
      <c r="I229" s="16"/>
      <c r="J229" s="16"/>
      <c r="K229" s="16"/>
      <c r="L229" s="64"/>
      <c r="M229" s="15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2.75" customHeight="1" x14ac:dyDescent="0.25">
      <c r="A230" s="17">
        <v>240</v>
      </c>
      <c r="B230" s="12" t="s">
        <v>318</v>
      </c>
      <c r="C230" s="12">
        <v>8</v>
      </c>
      <c r="D230" s="12" t="s">
        <v>81</v>
      </c>
      <c r="E230" s="12" t="s">
        <v>83</v>
      </c>
      <c r="F230" s="12" t="s">
        <v>165</v>
      </c>
      <c r="G230" s="12" t="s">
        <v>178</v>
      </c>
      <c r="H230" s="65"/>
      <c r="I230" s="16"/>
      <c r="J230" s="16"/>
      <c r="K230" s="16"/>
      <c r="L230" s="64"/>
      <c r="M230" s="15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2.75" customHeight="1" x14ac:dyDescent="0.25">
      <c r="A231" s="17">
        <v>241</v>
      </c>
      <c r="B231" s="12" t="s">
        <v>319</v>
      </c>
      <c r="C231" s="12">
        <v>8</v>
      </c>
      <c r="D231" s="12" t="s">
        <v>81</v>
      </c>
      <c r="E231" s="12" t="s">
        <v>83</v>
      </c>
      <c r="F231" s="12" t="s">
        <v>165</v>
      </c>
      <c r="G231" s="12" t="s">
        <v>178</v>
      </c>
      <c r="H231" s="65"/>
      <c r="I231" s="16"/>
      <c r="J231" s="16"/>
      <c r="K231" s="16"/>
      <c r="L231" s="64"/>
      <c r="M231" s="15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2.75" customHeight="1" x14ac:dyDescent="0.25">
      <c r="A232" s="17">
        <v>242</v>
      </c>
      <c r="B232" s="12" t="s">
        <v>320</v>
      </c>
      <c r="C232" s="12">
        <v>8</v>
      </c>
      <c r="D232" s="12" t="s">
        <v>81</v>
      </c>
      <c r="E232" s="12" t="s">
        <v>83</v>
      </c>
      <c r="F232" s="12" t="s">
        <v>165</v>
      </c>
      <c r="G232" s="12" t="s">
        <v>178</v>
      </c>
      <c r="H232" s="65"/>
      <c r="I232" s="16"/>
      <c r="J232" s="16"/>
      <c r="K232" s="16"/>
      <c r="L232" s="64"/>
      <c r="M232" s="15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2.75" customHeight="1" x14ac:dyDescent="0.25">
      <c r="A233" s="17">
        <v>243</v>
      </c>
      <c r="B233" s="12" t="s">
        <v>321</v>
      </c>
      <c r="C233" s="12">
        <v>8</v>
      </c>
      <c r="D233" s="12" t="s">
        <v>81</v>
      </c>
      <c r="E233" s="12" t="s">
        <v>83</v>
      </c>
      <c r="F233" s="12" t="s">
        <v>165</v>
      </c>
      <c r="G233" s="12" t="s">
        <v>178</v>
      </c>
      <c r="H233" s="65"/>
      <c r="I233" s="16"/>
      <c r="J233" s="16"/>
      <c r="K233" s="16"/>
      <c r="L233" s="64"/>
      <c r="M233" s="15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2.75" customHeight="1" x14ac:dyDescent="0.25">
      <c r="A234" s="17">
        <v>244</v>
      </c>
      <c r="B234" s="12" t="s">
        <v>322</v>
      </c>
      <c r="C234" s="12">
        <v>8</v>
      </c>
      <c r="D234" s="12" t="s">
        <v>81</v>
      </c>
      <c r="E234" s="12" t="s">
        <v>83</v>
      </c>
      <c r="F234" s="12" t="s">
        <v>165</v>
      </c>
      <c r="G234" s="12" t="s">
        <v>178</v>
      </c>
      <c r="H234" s="65"/>
      <c r="I234" s="16"/>
      <c r="J234" s="16"/>
      <c r="K234" s="16"/>
      <c r="L234" s="64"/>
      <c r="M234" s="15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2.75" customHeight="1" x14ac:dyDescent="0.25">
      <c r="A235" s="17">
        <v>245</v>
      </c>
      <c r="B235" s="12" t="s">
        <v>323</v>
      </c>
      <c r="C235" s="12">
        <v>8</v>
      </c>
      <c r="D235" s="12" t="s">
        <v>81</v>
      </c>
      <c r="E235" s="12" t="s">
        <v>83</v>
      </c>
      <c r="F235" s="12" t="s">
        <v>165</v>
      </c>
      <c r="G235" s="12" t="s">
        <v>178</v>
      </c>
      <c r="H235" s="65"/>
      <c r="I235" s="16"/>
      <c r="J235" s="16"/>
      <c r="K235" s="16"/>
      <c r="L235" s="64"/>
      <c r="M235" s="15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2.75" customHeight="1" x14ac:dyDescent="0.25">
      <c r="A236" s="17">
        <v>246</v>
      </c>
      <c r="B236" s="12" t="s">
        <v>324</v>
      </c>
      <c r="C236" s="12">
        <v>8</v>
      </c>
      <c r="D236" s="12" t="s">
        <v>81</v>
      </c>
      <c r="E236" s="12" t="s">
        <v>83</v>
      </c>
      <c r="F236" s="12" t="s">
        <v>165</v>
      </c>
      <c r="G236" s="12" t="s">
        <v>178</v>
      </c>
      <c r="H236" s="65"/>
      <c r="I236" s="16"/>
      <c r="J236" s="16"/>
      <c r="K236" s="16"/>
      <c r="L236" s="64"/>
      <c r="M236" s="15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2.75" customHeight="1" x14ac:dyDescent="0.25">
      <c r="A237" s="17">
        <v>247</v>
      </c>
      <c r="B237" s="12" t="s">
        <v>325</v>
      </c>
      <c r="C237" s="12">
        <v>6</v>
      </c>
      <c r="D237" s="12" t="s">
        <v>81</v>
      </c>
      <c r="E237" s="12" t="s">
        <v>20</v>
      </c>
      <c r="F237" s="12" t="s">
        <v>131</v>
      </c>
      <c r="G237" s="12" t="s">
        <v>132</v>
      </c>
      <c r="H237" s="65"/>
      <c r="I237" s="16"/>
      <c r="J237" s="16"/>
      <c r="K237" s="16"/>
      <c r="L237" s="64"/>
      <c r="M237" s="15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2.75" customHeight="1" x14ac:dyDescent="0.25">
      <c r="A238" s="17">
        <v>248</v>
      </c>
      <c r="B238" s="12" t="s">
        <v>326</v>
      </c>
      <c r="C238" s="12">
        <v>6</v>
      </c>
      <c r="D238" s="12" t="s">
        <v>81</v>
      </c>
      <c r="E238" s="12" t="s">
        <v>20</v>
      </c>
      <c r="F238" s="12" t="s">
        <v>131</v>
      </c>
      <c r="G238" s="12" t="s">
        <v>132</v>
      </c>
      <c r="H238" s="65"/>
      <c r="I238" s="16"/>
      <c r="J238" s="16"/>
      <c r="K238" s="16"/>
      <c r="L238" s="64"/>
      <c r="M238" s="15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2.75" customHeight="1" x14ac:dyDescent="0.25">
      <c r="A239" s="17">
        <v>249</v>
      </c>
      <c r="B239" s="12" t="s">
        <v>327</v>
      </c>
      <c r="C239" s="12">
        <v>1</v>
      </c>
      <c r="D239" s="12" t="s">
        <v>81</v>
      </c>
      <c r="E239" s="12" t="s">
        <v>83</v>
      </c>
      <c r="F239" s="12" t="s">
        <v>21</v>
      </c>
      <c r="G239" s="12" t="s">
        <v>84</v>
      </c>
      <c r="H239" s="65"/>
      <c r="I239" s="16"/>
      <c r="J239" s="16"/>
      <c r="K239" s="16"/>
      <c r="L239" s="64"/>
      <c r="M239" s="15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2.75" customHeight="1" x14ac:dyDescent="0.25">
      <c r="A240" s="17">
        <v>250</v>
      </c>
      <c r="B240" s="12" t="s">
        <v>328</v>
      </c>
      <c r="C240" s="12">
        <v>8</v>
      </c>
      <c r="D240" s="12" t="s">
        <v>81</v>
      </c>
      <c r="E240" s="12" t="s">
        <v>20</v>
      </c>
      <c r="F240" s="12" t="s">
        <v>165</v>
      </c>
      <c r="G240" s="12" t="s">
        <v>166</v>
      </c>
      <c r="H240" s="65"/>
      <c r="I240" s="16"/>
      <c r="J240" s="16"/>
      <c r="K240" s="16"/>
      <c r="L240" s="64"/>
      <c r="M240" s="15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2.75" customHeight="1" x14ac:dyDescent="0.25">
      <c r="A241" s="17">
        <v>251</v>
      </c>
      <c r="B241" s="12" t="s">
        <v>329</v>
      </c>
      <c r="C241" s="12">
        <v>3</v>
      </c>
      <c r="D241" s="12" t="s">
        <v>81</v>
      </c>
      <c r="E241" s="12" t="s">
        <v>20</v>
      </c>
      <c r="F241" s="12" t="s">
        <v>21</v>
      </c>
      <c r="G241" s="12" t="s">
        <v>22</v>
      </c>
      <c r="H241" s="65"/>
      <c r="I241" s="16"/>
      <c r="J241" s="16"/>
      <c r="K241" s="16"/>
      <c r="L241" s="64"/>
      <c r="M241" s="15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2.75" customHeight="1" x14ac:dyDescent="0.25">
      <c r="A242" s="17">
        <v>252</v>
      </c>
      <c r="B242" s="12" t="s">
        <v>330</v>
      </c>
      <c r="C242" s="12">
        <v>2</v>
      </c>
      <c r="D242" s="12" t="s">
        <v>81</v>
      </c>
      <c r="E242" s="12" t="s">
        <v>83</v>
      </c>
      <c r="F242" s="12" t="s">
        <v>21</v>
      </c>
      <c r="G242" s="12" t="s">
        <v>84</v>
      </c>
      <c r="H242" s="65"/>
      <c r="I242" s="16"/>
      <c r="J242" s="16"/>
      <c r="K242" s="16"/>
      <c r="L242" s="64"/>
      <c r="M242" s="15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2.75" customHeight="1" x14ac:dyDescent="0.25">
      <c r="A243" s="17">
        <v>255</v>
      </c>
      <c r="B243" s="17" t="s">
        <v>331</v>
      </c>
      <c r="C243" s="17">
        <v>1</v>
      </c>
      <c r="D243" s="17" t="s">
        <v>60</v>
      </c>
      <c r="E243" s="17" t="s">
        <v>20</v>
      </c>
      <c r="F243" s="17" t="s">
        <v>21</v>
      </c>
      <c r="G243" s="12" t="s">
        <v>22</v>
      </c>
      <c r="H243" s="65"/>
      <c r="I243" s="16"/>
      <c r="J243" s="16"/>
      <c r="K243" s="16"/>
      <c r="L243" s="64"/>
      <c r="M243" s="15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2.75" customHeight="1" x14ac:dyDescent="0.25">
      <c r="A244" s="17">
        <v>256</v>
      </c>
      <c r="B244" s="17" t="s">
        <v>332</v>
      </c>
      <c r="C244" s="17">
        <v>1</v>
      </c>
      <c r="D244" s="17" t="s">
        <v>60</v>
      </c>
      <c r="E244" s="17" t="s">
        <v>20</v>
      </c>
      <c r="F244" s="17" t="s">
        <v>21</v>
      </c>
      <c r="G244" s="12" t="s">
        <v>22</v>
      </c>
      <c r="H244" s="65"/>
      <c r="I244" s="16"/>
      <c r="J244" s="16"/>
      <c r="K244" s="16"/>
      <c r="L244" s="64"/>
      <c r="M244" s="15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2.75" customHeight="1" x14ac:dyDescent="0.25">
      <c r="A245" s="17">
        <v>257</v>
      </c>
      <c r="B245" s="17" t="s">
        <v>333</v>
      </c>
      <c r="C245" s="17">
        <v>1</v>
      </c>
      <c r="D245" s="17" t="s">
        <v>60</v>
      </c>
      <c r="E245" s="17" t="s">
        <v>20</v>
      </c>
      <c r="F245" s="17" t="s">
        <v>21</v>
      </c>
      <c r="G245" s="12" t="s">
        <v>22</v>
      </c>
      <c r="H245" s="65"/>
      <c r="I245" s="16"/>
      <c r="J245" s="16"/>
      <c r="K245" s="16"/>
      <c r="L245" s="64"/>
      <c r="M245" s="15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2.75" customHeight="1" x14ac:dyDescent="0.25">
      <c r="A246" s="17">
        <v>258</v>
      </c>
      <c r="B246" s="17" t="s">
        <v>334</v>
      </c>
      <c r="C246" s="17">
        <v>2</v>
      </c>
      <c r="D246" s="17" t="s">
        <v>60</v>
      </c>
      <c r="E246" s="17" t="s">
        <v>20</v>
      </c>
      <c r="F246" s="17" t="s">
        <v>21</v>
      </c>
      <c r="G246" s="12" t="s">
        <v>22</v>
      </c>
      <c r="H246" s="65"/>
      <c r="I246" s="16"/>
      <c r="J246" s="16"/>
      <c r="K246" s="16"/>
      <c r="L246" s="64"/>
      <c r="M246" s="15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2.75" customHeight="1" x14ac:dyDescent="0.25">
      <c r="A247" s="17">
        <v>259</v>
      </c>
      <c r="B247" s="17" t="s">
        <v>335</v>
      </c>
      <c r="C247" s="17">
        <v>2</v>
      </c>
      <c r="D247" s="17" t="s">
        <v>60</v>
      </c>
      <c r="E247" s="17" t="s">
        <v>20</v>
      </c>
      <c r="F247" s="17" t="s">
        <v>21</v>
      </c>
      <c r="G247" s="12" t="s">
        <v>22</v>
      </c>
      <c r="H247" s="65"/>
      <c r="I247" s="16"/>
      <c r="J247" s="16"/>
      <c r="K247" s="16"/>
      <c r="L247" s="64"/>
      <c r="M247" s="15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2.75" customHeight="1" x14ac:dyDescent="0.25">
      <c r="A248" s="17">
        <v>260</v>
      </c>
      <c r="B248" s="17" t="s">
        <v>336</v>
      </c>
      <c r="C248" s="17">
        <v>2</v>
      </c>
      <c r="D248" s="17" t="s">
        <v>60</v>
      </c>
      <c r="E248" s="17" t="s">
        <v>20</v>
      </c>
      <c r="F248" s="17" t="s">
        <v>21</v>
      </c>
      <c r="G248" s="12" t="s">
        <v>22</v>
      </c>
      <c r="H248" s="65"/>
      <c r="I248" s="15"/>
      <c r="J248" s="16"/>
      <c r="K248" s="16"/>
      <c r="L248" s="64"/>
      <c r="M248" s="15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2.75" customHeight="1" x14ac:dyDescent="0.25">
      <c r="A249" s="17">
        <v>261</v>
      </c>
      <c r="B249" s="17" t="s">
        <v>337</v>
      </c>
      <c r="C249" s="17">
        <v>2</v>
      </c>
      <c r="D249" s="17" t="s">
        <v>60</v>
      </c>
      <c r="E249" s="17" t="s">
        <v>20</v>
      </c>
      <c r="F249" s="17" t="s">
        <v>21</v>
      </c>
      <c r="G249" s="12" t="s">
        <v>22</v>
      </c>
      <c r="H249" s="65"/>
      <c r="I249" s="16"/>
      <c r="J249" s="16"/>
      <c r="K249" s="16"/>
      <c r="L249" s="64"/>
      <c r="M249" s="15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2.75" customHeight="1" x14ac:dyDescent="0.25">
      <c r="A250" s="17">
        <v>262</v>
      </c>
      <c r="B250" s="17" t="s">
        <v>338</v>
      </c>
      <c r="C250" s="17">
        <v>3</v>
      </c>
      <c r="D250" s="17" t="s">
        <v>60</v>
      </c>
      <c r="E250" s="17" t="s">
        <v>20</v>
      </c>
      <c r="F250" s="17" t="s">
        <v>21</v>
      </c>
      <c r="G250" s="12" t="s">
        <v>22</v>
      </c>
      <c r="H250" s="65"/>
      <c r="I250" s="16"/>
      <c r="J250" s="16"/>
      <c r="K250" s="16"/>
      <c r="L250" s="64"/>
      <c r="M250" s="15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2.75" customHeight="1" x14ac:dyDescent="0.25">
      <c r="A251" s="17">
        <v>263</v>
      </c>
      <c r="B251" s="17" t="s">
        <v>339</v>
      </c>
      <c r="C251" s="17">
        <v>3</v>
      </c>
      <c r="D251" s="17" t="s">
        <v>60</v>
      </c>
      <c r="E251" s="17" t="s">
        <v>20</v>
      </c>
      <c r="F251" s="17" t="s">
        <v>21</v>
      </c>
      <c r="G251" s="12" t="s">
        <v>22</v>
      </c>
      <c r="H251" s="65"/>
      <c r="I251" s="16"/>
      <c r="J251" s="16"/>
      <c r="K251" s="16"/>
      <c r="L251" s="64"/>
      <c r="M251" s="15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2.75" customHeight="1" x14ac:dyDescent="0.25">
      <c r="A252" s="17">
        <v>264</v>
      </c>
      <c r="B252" s="17" t="s">
        <v>340</v>
      </c>
      <c r="C252" s="17">
        <v>3</v>
      </c>
      <c r="D252" s="17" t="s">
        <v>60</v>
      </c>
      <c r="E252" s="17" t="s">
        <v>20</v>
      </c>
      <c r="F252" s="17" t="s">
        <v>21</v>
      </c>
      <c r="G252" s="12" t="s">
        <v>22</v>
      </c>
      <c r="H252" s="65"/>
      <c r="I252" s="16"/>
      <c r="J252" s="16"/>
      <c r="K252" s="16"/>
      <c r="L252" s="64"/>
      <c r="M252" s="15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2.75" customHeight="1" x14ac:dyDescent="0.25">
      <c r="A253" s="17">
        <v>265</v>
      </c>
      <c r="B253" s="17" t="s">
        <v>341</v>
      </c>
      <c r="C253" s="17">
        <v>3</v>
      </c>
      <c r="D253" s="17" t="s">
        <v>60</v>
      </c>
      <c r="E253" s="17" t="s">
        <v>20</v>
      </c>
      <c r="F253" s="17" t="s">
        <v>21</v>
      </c>
      <c r="G253" s="12" t="s">
        <v>22</v>
      </c>
      <c r="H253" s="65"/>
      <c r="I253" s="16"/>
      <c r="J253" s="16"/>
      <c r="K253" s="16"/>
      <c r="L253" s="64"/>
      <c r="M253" s="15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2.75" customHeight="1" x14ac:dyDescent="0.25">
      <c r="A254" s="17">
        <v>266</v>
      </c>
      <c r="B254" s="17" t="s">
        <v>342</v>
      </c>
      <c r="C254" s="17">
        <v>4</v>
      </c>
      <c r="D254" s="17" t="s">
        <v>60</v>
      </c>
      <c r="E254" s="17" t="s">
        <v>20</v>
      </c>
      <c r="F254" s="17" t="s">
        <v>21</v>
      </c>
      <c r="G254" s="12" t="s">
        <v>22</v>
      </c>
      <c r="H254" s="65"/>
      <c r="I254" s="16"/>
      <c r="J254" s="16"/>
      <c r="K254" s="16"/>
      <c r="L254" s="64"/>
      <c r="M254" s="15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2.75" customHeight="1" x14ac:dyDescent="0.25">
      <c r="A255" s="17">
        <v>267</v>
      </c>
      <c r="B255" s="17" t="s">
        <v>343</v>
      </c>
      <c r="C255" s="17">
        <v>4</v>
      </c>
      <c r="D255" s="17" t="s">
        <v>60</v>
      </c>
      <c r="E255" s="17" t="s">
        <v>20</v>
      </c>
      <c r="F255" s="17" t="s">
        <v>21</v>
      </c>
      <c r="G255" s="12" t="s">
        <v>22</v>
      </c>
      <c r="H255" s="65"/>
      <c r="I255" s="16"/>
      <c r="J255" s="16"/>
      <c r="K255" s="16"/>
      <c r="L255" s="64"/>
      <c r="M255" s="15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2.75" customHeight="1" x14ac:dyDescent="0.25">
      <c r="A256" s="17">
        <v>268</v>
      </c>
      <c r="B256" s="17" t="s">
        <v>344</v>
      </c>
      <c r="C256" s="17">
        <v>4</v>
      </c>
      <c r="D256" s="17" t="s">
        <v>60</v>
      </c>
      <c r="E256" s="17" t="s">
        <v>20</v>
      </c>
      <c r="F256" s="17" t="s">
        <v>21</v>
      </c>
      <c r="G256" s="12" t="s">
        <v>22</v>
      </c>
      <c r="H256" s="65"/>
      <c r="I256" s="16"/>
      <c r="J256" s="16"/>
      <c r="K256" s="16"/>
      <c r="L256" s="64"/>
      <c r="M256" s="15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2.75" customHeight="1" x14ac:dyDescent="0.25">
      <c r="A257" s="17">
        <v>269</v>
      </c>
      <c r="B257" s="17" t="s">
        <v>345</v>
      </c>
      <c r="C257" s="17">
        <v>4</v>
      </c>
      <c r="D257" s="17" t="s">
        <v>60</v>
      </c>
      <c r="E257" s="17" t="s">
        <v>20</v>
      </c>
      <c r="F257" s="17" t="s">
        <v>21</v>
      </c>
      <c r="G257" s="12" t="s">
        <v>22</v>
      </c>
      <c r="H257" s="65"/>
      <c r="I257" s="16"/>
      <c r="J257" s="16"/>
      <c r="K257" s="16"/>
      <c r="L257" s="64"/>
      <c r="M257" s="15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2.75" customHeight="1" x14ac:dyDescent="0.25">
      <c r="A258" s="17">
        <v>270</v>
      </c>
      <c r="B258" s="17" t="s">
        <v>346</v>
      </c>
      <c r="C258" s="17">
        <v>1</v>
      </c>
      <c r="D258" s="17" t="s">
        <v>60</v>
      </c>
      <c r="E258" s="17" t="s">
        <v>83</v>
      </c>
      <c r="F258" s="17" t="s">
        <v>21</v>
      </c>
      <c r="G258" s="12" t="s">
        <v>84</v>
      </c>
      <c r="H258" s="65"/>
      <c r="I258" s="16"/>
      <c r="J258" s="16"/>
      <c r="K258" s="16"/>
      <c r="L258" s="64"/>
      <c r="M258" s="15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2.75" customHeight="1" x14ac:dyDescent="0.25">
      <c r="A259" s="17">
        <v>271</v>
      </c>
      <c r="B259" s="17" t="s">
        <v>347</v>
      </c>
      <c r="C259" s="17">
        <v>1</v>
      </c>
      <c r="D259" s="17" t="s">
        <v>60</v>
      </c>
      <c r="E259" s="17" t="s">
        <v>83</v>
      </c>
      <c r="F259" s="17" t="s">
        <v>21</v>
      </c>
      <c r="G259" s="12" t="s">
        <v>84</v>
      </c>
      <c r="H259" s="65"/>
      <c r="I259" s="16"/>
      <c r="J259" s="16"/>
      <c r="K259" s="16"/>
      <c r="L259" s="64"/>
      <c r="M259" s="15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2.75" customHeight="1" x14ac:dyDescent="0.25">
      <c r="A260" s="17">
        <v>272</v>
      </c>
      <c r="B260" s="17" t="s">
        <v>348</v>
      </c>
      <c r="C260" s="17">
        <v>2</v>
      </c>
      <c r="D260" s="17" t="s">
        <v>60</v>
      </c>
      <c r="E260" s="17" t="s">
        <v>83</v>
      </c>
      <c r="F260" s="17" t="s">
        <v>21</v>
      </c>
      <c r="G260" s="12" t="s">
        <v>84</v>
      </c>
      <c r="H260" s="65"/>
      <c r="I260" s="16"/>
      <c r="J260" s="16"/>
      <c r="K260" s="16"/>
      <c r="L260" s="64"/>
      <c r="M260" s="15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2.75" customHeight="1" x14ac:dyDescent="0.25">
      <c r="A261" s="17">
        <v>273</v>
      </c>
      <c r="B261" s="17" t="s">
        <v>349</v>
      </c>
      <c r="C261" s="17">
        <v>2</v>
      </c>
      <c r="D261" s="17" t="s">
        <v>60</v>
      </c>
      <c r="E261" s="17" t="s">
        <v>83</v>
      </c>
      <c r="F261" s="17" t="s">
        <v>21</v>
      </c>
      <c r="G261" s="12" t="s">
        <v>84</v>
      </c>
      <c r="H261" s="65"/>
      <c r="I261" s="16"/>
      <c r="J261" s="16"/>
      <c r="K261" s="16"/>
      <c r="L261" s="64"/>
      <c r="M261" s="15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2.75" customHeight="1" x14ac:dyDescent="0.25">
      <c r="A262" s="17">
        <v>274</v>
      </c>
      <c r="B262" s="17" t="s">
        <v>350</v>
      </c>
      <c r="C262" s="17">
        <v>2</v>
      </c>
      <c r="D262" s="17" t="s">
        <v>60</v>
      </c>
      <c r="E262" s="17" t="s">
        <v>83</v>
      </c>
      <c r="F262" s="17" t="s">
        <v>21</v>
      </c>
      <c r="G262" s="12" t="s">
        <v>84</v>
      </c>
      <c r="H262" s="65"/>
      <c r="I262" s="16"/>
      <c r="J262" s="16"/>
      <c r="K262" s="16"/>
      <c r="L262" s="64"/>
      <c r="M262" s="15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2.75" customHeight="1" x14ac:dyDescent="0.25">
      <c r="A263" s="17">
        <v>275</v>
      </c>
      <c r="B263" s="17" t="s">
        <v>351</v>
      </c>
      <c r="C263" s="17">
        <v>3</v>
      </c>
      <c r="D263" s="17" t="s">
        <v>60</v>
      </c>
      <c r="E263" s="17" t="s">
        <v>83</v>
      </c>
      <c r="F263" s="17" t="s">
        <v>21</v>
      </c>
      <c r="G263" s="12" t="s">
        <v>84</v>
      </c>
      <c r="H263" s="65"/>
      <c r="I263" s="16"/>
      <c r="J263" s="16"/>
      <c r="K263" s="16"/>
      <c r="L263" s="64"/>
      <c r="M263" s="15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2.75" customHeight="1" x14ac:dyDescent="0.25">
      <c r="A264" s="17">
        <v>276</v>
      </c>
      <c r="B264" s="17" t="s">
        <v>352</v>
      </c>
      <c r="C264" s="17">
        <v>3</v>
      </c>
      <c r="D264" s="17" t="s">
        <v>60</v>
      </c>
      <c r="E264" s="17" t="s">
        <v>83</v>
      </c>
      <c r="F264" s="17" t="s">
        <v>21</v>
      </c>
      <c r="G264" s="12" t="s">
        <v>84</v>
      </c>
      <c r="H264" s="65"/>
      <c r="I264" s="16"/>
      <c r="J264" s="16"/>
      <c r="K264" s="16"/>
      <c r="L264" s="64"/>
      <c r="M264" s="15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2.75" customHeight="1" x14ac:dyDescent="0.25">
      <c r="A265" s="17">
        <v>277</v>
      </c>
      <c r="B265" s="17" t="s">
        <v>353</v>
      </c>
      <c r="C265" s="17">
        <v>3</v>
      </c>
      <c r="D265" s="17" t="s">
        <v>60</v>
      </c>
      <c r="E265" s="17" t="s">
        <v>83</v>
      </c>
      <c r="F265" s="17" t="s">
        <v>21</v>
      </c>
      <c r="G265" s="12" t="s">
        <v>84</v>
      </c>
      <c r="H265" s="65"/>
      <c r="I265" s="16"/>
      <c r="J265" s="16"/>
      <c r="K265" s="16"/>
      <c r="L265" s="64"/>
      <c r="M265" s="15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2.75" customHeight="1" x14ac:dyDescent="0.25">
      <c r="A266" s="17">
        <v>278</v>
      </c>
      <c r="B266" s="17" t="s">
        <v>354</v>
      </c>
      <c r="C266" s="17">
        <v>4</v>
      </c>
      <c r="D266" s="17" t="s">
        <v>60</v>
      </c>
      <c r="E266" s="17" t="s">
        <v>83</v>
      </c>
      <c r="F266" s="17" t="s">
        <v>21</v>
      </c>
      <c r="G266" s="12" t="s">
        <v>84</v>
      </c>
      <c r="H266" s="65"/>
      <c r="I266" s="16"/>
      <c r="J266" s="16"/>
      <c r="K266" s="16"/>
      <c r="L266" s="64"/>
      <c r="M266" s="15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2.75" customHeight="1" x14ac:dyDescent="0.25">
      <c r="A267" s="17">
        <v>279</v>
      </c>
      <c r="B267" s="17" t="s">
        <v>355</v>
      </c>
      <c r="C267" s="17">
        <v>4</v>
      </c>
      <c r="D267" s="17" t="s">
        <v>60</v>
      </c>
      <c r="E267" s="17" t="s">
        <v>83</v>
      </c>
      <c r="F267" s="17" t="s">
        <v>21</v>
      </c>
      <c r="G267" s="12" t="s">
        <v>84</v>
      </c>
      <c r="H267" s="65"/>
      <c r="I267" s="66"/>
      <c r="J267" s="16"/>
      <c r="K267" s="16"/>
      <c r="L267" s="64"/>
      <c r="M267" s="15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2.75" customHeight="1" x14ac:dyDescent="0.25">
      <c r="A268" s="17">
        <v>280</v>
      </c>
      <c r="B268" s="17" t="s">
        <v>356</v>
      </c>
      <c r="C268" s="17">
        <v>4</v>
      </c>
      <c r="D268" s="17" t="s">
        <v>60</v>
      </c>
      <c r="E268" s="17" t="s">
        <v>83</v>
      </c>
      <c r="F268" s="17" t="s">
        <v>21</v>
      </c>
      <c r="G268" s="12" t="s">
        <v>84</v>
      </c>
      <c r="H268" s="65"/>
      <c r="I268" s="15"/>
      <c r="J268" s="16"/>
      <c r="K268" s="16"/>
      <c r="L268" s="64"/>
      <c r="M268" s="15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2.75" customHeight="1" x14ac:dyDescent="0.25">
      <c r="A269" s="17">
        <v>281</v>
      </c>
      <c r="B269" s="17" t="s">
        <v>357</v>
      </c>
      <c r="C269" s="17">
        <v>4</v>
      </c>
      <c r="D269" s="17" t="s">
        <v>60</v>
      </c>
      <c r="E269" s="17" t="s">
        <v>83</v>
      </c>
      <c r="F269" s="17" t="s">
        <v>21</v>
      </c>
      <c r="G269" s="12" t="s">
        <v>84</v>
      </c>
      <c r="H269" s="65"/>
      <c r="I269" s="66"/>
      <c r="J269" s="16"/>
      <c r="K269" s="16"/>
      <c r="L269" s="64"/>
      <c r="M269" s="15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2.75" customHeight="1" x14ac:dyDescent="0.25">
      <c r="A270" s="17">
        <v>282</v>
      </c>
      <c r="B270" s="17" t="s">
        <v>358</v>
      </c>
      <c r="C270" s="17">
        <v>6</v>
      </c>
      <c r="D270" s="17" t="s">
        <v>60</v>
      </c>
      <c r="E270" s="17" t="s">
        <v>20</v>
      </c>
      <c r="F270" s="17" t="s">
        <v>131</v>
      </c>
      <c r="G270" s="12" t="s">
        <v>132</v>
      </c>
      <c r="H270" s="65"/>
      <c r="I270" s="66"/>
      <c r="J270" s="16"/>
      <c r="K270" s="16"/>
      <c r="L270" s="64"/>
      <c r="M270" s="15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2.75" customHeight="1" x14ac:dyDescent="0.25">
      <c r="A271" s="17">
        <v>283</v>
      </c>
      <c r="B271" s="17" t="s">
        <v>359</v>
      </c>
      <c r="C271" s="17">
        <v>5</v>
      </c>
      <c r="D271" s="17" t="s">
        <v>60</v>
      </c>
      <c r="E271" s="17" t="s">
        <v>83</v>
      </c>
      <c r="F271" s="17" t="s">
        <v>131</v>
      </c>
      <c r="G271" s="12" t="s">
        <v>151</v>
      </c>
      <c r="H271" s="65"/>
      <c r="I271" s="15"/>
      <c r="J271" s="16"/>
      <c r="K271" s="16"/>
      <c r="L271" s="64"/>
      <c r="M271" s="15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2.75" customHeight="1" x14ac:dyDescent="0.25">
      <c r="A272" s="17">
        <v>284</v>
      </c>
      <c r="B272" s="17" t="s">
        <v>360</v>
      </c>
      <c r="C272" s="17">
        <v>6</v>
      </c>
      <c r="D272" s="17" t="s">
        <v>60</v>
      </c>
      <c r="E272" s="17" t="s">
        <v>83</v>
      </c>
      <c r="F272" s="17" t="s">
        <v>131</v>
      </c>
      <c r="G272" s="12" t="s">
        <v>151</v>
      </c>
      <c r="H272" s="65"/>
      <c r="I272" s="66"/>
      <c r="J272" s="16"/>
      <c r="K272" s="16"/>
      <c r="L272" s="64"/>
      <c r="M272" s="15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2.75" customHeight="1" x14ac:dyDescent="0.25">
      <c r="A273" s="17">
        <v>285</v>
      </c>
      <c r="B273" s="17" t="s">
        <v>361</v>
      </c>
      <c r="C273" s="17">
        <v>7</v>
      </c>
      <c r="D273" s="17" t="s">
        <v>60</v>
      </c>
      <c r="E273" s="17" t="s">
        <v>20</v>
      </c>
      <c r="F273" s="17" t="s">
        <v>165</v>
      </c>
      <c r="G273" s="12" t="s">
        <v>166</v>
      </c>
      <c r="H273" s="65"/>
      <c r="I273" s="15"/>
      <c r="J273" s="16"/>
      <c r="K273" s="16"/>
      <c r="L273" s="64"/>
      <c r="M273" s="15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2.75" customHeight="1" x14ac:dyDescent="0.25">
      <c r="A274" s="17">
        <v>286</v>
      </c>
      <c r="B274" s="17" t="s">
        <v>362</v>
      </c>
      <c r="C274" s="17">
        <v>7</v>
      </c>
      <c r="D274" s="17" t="s">
        <v>60</v>
      </c>
      <c r="E274" s="17" t="s">
        <v>20</v>
      </c>
      <c r="F274" s="17" t="s">
        <v>165</v>
      </c>
      <c r="G274" s="12" t="s">
        <v>166</v>
      </c>
      <c r="H274" s="65"/>
      <c r="I274" s="66"/>
      <c r="J274" s="16"/>
      <c r="K274" s="16"/>
      <c r="L274" s="64"/>
      <c r="M274" s="15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2.75" customHeight="1" x14ac:dyDescent="0.25">
      <c r="A275" s="17">
        <v>287</v>
      </c>
      <c r="B275" s="17" t="s">
        <v>363</v>
      </c>
      <c r="C275" s="17">
        <v>7</v>
      </c>
      <c r="D275" s="17" t="s">
        <v>60</v>
      </c>
      <c r="E275" s="17" t="s">
        <v>20</v>
      </c>
      <c r="F275" s="17" t="s">
        <v>165</v>
      </c>
      <c r="G275" s="12" t="s">
        <v>166</v>
      </c>
      <c r="H275" s="65"/>
      <c r="I275" s="16"/>
      <c r="J275" s="16"/>
      <c r="K275" s="16"/>
      <c r="L275" s="64"/>
      <c r="M275" s="15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2.75" customHeight="1" x14ac:dyDescent="0.25">
      <c r="A276" s="17">
        <v>288</v>
      </c>
      <c r="B276" s="17" t="s">
        <v>364</v>
      </c>
      <c r="C276" s="17">
        <v>7</v>
      </c>
      <c r="D276" s="17" t="s">
        <v>60</v>
      </c>
      <c r="E276" s="17" t="s">
        <v>83</v>
      </c>
      <c r="F276" s="17" t="s">
        <v>165</v>
      </c>
      <c r="G276" s="12" t="s">
        <v>178</v>
      </c>
      <c r="H276" s="65"/>
      <c r="I276" s="16"/>
      <c r="J276" s="16"/>
      <c r="K276" s="16"/>
      <c r="L276" s="64"/>
      <c r="M276" s="15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2.75" customHeight="1" x14ac:dyDescent="0.25">
      <c r="A277" s="17">
        <v>289</v>
      </c>
      <c r="B277" s="17" t="s">
        <v>365</v>
      </c>
      <c r="C277" s="17">
        <v>7</v>
      </c>
      <c r="D277" s="17" t="s">
        <v>60</v>
      </c>
      <c r="E277" s="17" t="s">
        <v>83</v>
      </c>
      <c r="F277" s="17" t="s">
        <v>165</v>
      </c>
      <c r="G277" s="12" t="s">
        <v>178</v>
      </c>
      <c r="H277" s="65"/>
      <c r="I277" s="16"/>
      <c r="J277" s="16"/>
      <c r="K277" s="16"/>
      <c r="L277" s="64"/>
      <c r="M277" s="15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2.75" customHeight="1" x14ac:dyDescent="0.25">
      <c r="A278" s="17">
        <v>290</v>
      </c>
      <c r="B278" s="17" t="s">
        <v>366</v>
      </c>
      <c r="C278" s="17">
        <v>7</v>
      </c>
      <c r="D278" s="17" t="s">
        <v>60</v>
      </c>
      <c r="E278" s="17" t="s">
        <v>83</v>
      </c>
      <c r="F278" s="17" t="s">
        <v>165</v>
      </c>
      <c r="G278" s="12" t="s">
        <v>178</v>
      </c>
      <c r="H278" s="65"/>
      <c r="I278" s="16"/>
      <c r="J278" s="16"/>
      <c r="K278" s="16"/>
      <c r="L278" s="64"/>
      <c r="M278" s="15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2.75" customHeight="1" x14ac:dyDescent="0.25">
      <c r="A279" s="17">
        <v>291</v>
      </c>
      <c r="B279" s="17" t="s">
        <v>367</v>
      </c>
      <c r="C279" s="17">
        <v>7</v>
      </c>
      <c r="D279" s="17" t="s">
        <v>60</v>
      </c>
      <c r="E279" s="17" t="s">
        <v>20</v>
      </c>
      <c r="F279" s="17" t="s">
        <v>165</v>
      </c>
      <c r="G279" s="12" t="s">
        <v>166</v>
      </c>
      <c r="H279" s="65"/>
      <c r="I279" s="16"/>
      <c r="J279" s="16"/>
      <c r="K279" s="16"/>
      <c r="L279" s="64"/>
      <c r="M279" s="15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2.75" customHeight="1" x14ac:dyDescent="0.25">
      <c r="A280" s="17">
        <v>300</v>
      </c>
      <c r="B280" s="12" t="s">
        <v>368</v>
      </c>
      <c r="C280" s="12">
        <v>3</v>
      </c>
      <c r="D280" s="12" t="s">
        <v>75</v>
      </c>
      <c r="E280" s="12" t="s">
        <v>20</v>
      </c>
      <c r="F280" s="12" t="s">
        <v>21</v>
      </c>
      <c r="G280" s="12" t="s">
        <v>22</v>
      </c>
      <c r="H280" s="65"/>
      <c r="I280" s="16"/>
      <c r="J280" s="16"/>
      <c r="K280" s="16"/>
      <c r="L280" s="64"/>
      <c r="M280" s="15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2.75" customHeight="1" x14ac:dyDescent="0.25">
      <c r="A281" s="17">
        <v>301</v>
      </c>
      <c r="B281" s="12" t="s">
        <v>369</v>
      </c>
      <c r="C281" s="12">
        <v>3</v>
      </c>
      <c r="D281" s="12" t="s">
        <v>75</v>
      </c>
      <c r="E281" s="12" t="s">
        <v>83</v>
      </c>
      <c r="F281" s="12" t="s">
        <v>21</v>
      </c>
      <c r="G281" s="12" t="s">
        <v>84</v>
      </c>
      <c r="H281" s="65"/>
      <c r="I281" s="16"/>
      <c r="J281" s="16"/>
      <c r="K281" s="16"/>
      <c r="L281" s="64"/>
      <c r="M281" s="15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2.75" customHeight="1" x14ac:dyDescent="0.25">
      <c r="A282" s="17">
        <v>302</v>
      </c>
      <c r="B282" s="12" t="s">
        <v>370</v>
      </c>
      <c r="C282" s="12">
        <v>6</v>
      </c>
      <c r="D282" s="12" t="s">
        <v>75</v>
      </c>
      <c r="E282" s="12" t="s">
        <v>83</v>
      </c>
      <c r="F282" s="12" t="s">
        <v>131</v>
      </c>
      <c r="G282" s="12" t="s">
        <v>151</v>
      </c>
      <c r="H282" s="65"/>
      <c r="I282" s="16"/>
      <c r="J282" s="16"/>
      <c r="K282" s="16"/>
      <c r="L282" s="64"/>
      <c r="M282" s="15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2.75" customHeight="1" x14ac:dyDescent="0.25">
      <c r="A283" s="17">
        <v>303</v>
      </c>
      <c r="B283" s="12" t="s">
        <v>371</v>
      </c>
      <c r="C283" s="12">
        <v>7</v>
      </c>
      <c r="D283" s="12" t="s">
        <v>75</v>
      </c>
      <c r="E283" s="12" t="s">
        <v>20</v>
      </c>
      <c r="F283" s="12" t="s">
        <v>165</v>
      </c>
      <c r="G283" s="12" t="s">
        <v>166</v>
      </c>
      <c r="H283" s="65"/>
      <c r="I283" s="16"/>
      <c r="J283" s="16"/>
      <c r="K283" s="16"/>
      <c r="L283" s="64"/>
      <c r="M283" s="15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2.75" customHeight="1" x14ac:dyDescent="0.25">
      <c r="A284" s="17">
        <v>304</v>
      </c>
      <c r="B284" s="12" t="s">
        <v>372</v>
      </c>
      <c r="C284" s="12">
        <v>8</v>
      </c>
      <c r="D284" s="12" t="s">
        <v>75</v>
      </c>
      <c r="E284" s="12" t="s">
        <v>20</v>
      </c>
      <c r="F284" s="12" t="s">
        <v>165</v>
      </c>
      <c r="G284" s="12" t="s">
        <v>166</v>
      </c>
      <c r="H284" s="65"/>
      <c r="I284" s="16"/>
      <c r="J284" s="16"/>
      <c r="K284" s="16"/>
      <c r="L284" s="64"/>
      <c r="M284" s="15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2.75" customHeight="1" x14ac:dyDescent="0.25">
      <c r="A285" s="17">
        <v>305</v>
      </c>
      <c r="B285" s="12" t="s">
        <v>373</v>
      </c>
      <c r="C285" s="12">
        <v>8</v>
      </c>
      <c r="D285" s="12" t="s">
        <v>75</v>
      </c>
      <c r="E285" s="12" t="s">
        <v>20</v>
      </c>
      <c r="F285" s="12" t="s">
        <v>165</v>
      </c>
      <c r="G285" s="12" t="s">
        <v>166</v>
      </c>
      <c r="H285" s="65"/>
      <c r="I285" s="66"/>
      <c r="J285" s="16"/>
      <c r="K285" s="16"/>
      <c r="L285" s="64"/>
      <c r="M285" s="15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2.75" customHeight="1" x14ac:dyDescent="0.25">
      <c r="A286" s="17">
        <v>306</v>
      </c>
      <c r="B286" s="12" t="s">
        <v>374</v>
      </c>
      <c r="C286" s="12">
        <v>8</v>
      </c>
      <c r="D286" s="12" t="s">
        <v>75</v>
      </c>
      <c r="E286" s="12" t="s">
        <v>20</v>
      </c>
      <c r="F286" s="12" t="s">
        <v>165</v>
      </c>
      <c r="G286" s="12" t="s">
        <v>166</v>
      </c>
      <c r="H286" s="65"/>
      <c r="I286" s="16"/>
      <c r="J286" s="16"/>
      <c r="K286" s="16"/>
      <c r="L286" s="64"/>
      <c r="M286" s="15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2.75" customHeight="1" x14ac:dyDescent="0.25">
      <c r="A287" s="17">
        <v>307</v>
      </c>
      <c r="B287" s="12" t="s">
        <v>375</v>
      </c>
      <c r="C287" s="12">
        <v>7</v>
      </c>
      <c r="D287" s="12" t="s">
        <v>75</v>
      </c>
      <c r="E287" s="12" t="s">
        <v>83</v>
      </c>
      <c r="F287" s="12" t="s">
        <v>165</v>
      </c>
      <c r="G287" s="12" t="s">
        <v>178</v>
      </c>
      <c r="H287" s="65"/>
      <c r="I287" s="16"/>
      <c r="J287" s="16"/>
      <c r="K287" s="16"/>
      <c r="L287" s="64"/>
      <c r="M287" s="15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2.75" customHeight="1" x14ac:dyDescent="0.25">
      <c r="A288" s="17">
        <v>312</v>
      </c>
      <c r="B288" s="12" t="s">
        <v>376</v>
      </c>
      <c r="C288" s="12">
        <v>8</v>
      </c>
      <c r="D288" s="12" t="s">
        <v>26</v>
      </c>
      <c r="E288" s="12" t="s">
        <v>20</v>
      </c>
      <c r="F288" s="12" t="s">
        <v>165</v>
      </c>
      <c r="G288" s="12" t="s">
        <v>166</v>
      </c>
      <c r="H288" s="65"/>
      <c r="I288" s="16"/>
      <c r="J288" s="16"/>
      <c r="K288" s="16"/>
      <c r="L288" s="64"/>
      <c r="M288" s="15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2.75" customHeight="1" x14ac:dyDescent="0.25">
      <c r="A289" s="17">
        <v>313</v>
      </c>
      <c r="B289" s="12" t="s">
        <v>377</v>
      </c>
      <c r="C289" s="12">
        <v>4</v>
      </c>
      <c r="D289" s="12" t="s">
        <v>26</v>
      </c>
      <c r="E289" s="12" t="s">
        <v>83</v>
      </c>
      <c r="F289" s="12" t="s">
        <v>21</v>
      </c>
      <c r="G289" s="12" t="s">
        <v>84</v>
      </c>
      <c r="H289" s="65"/>
      <c r="I289" s="16"/>
      <c r="J289" s="16"/>
      <c r="K289" s="16"/>
      <c r="L289" s="64"/>
      <c r="M289" s="15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2.75" customHeight="1" x14ac:dyDescent="0.25">
      <c r="A290" s="17">
        <v>314</v>
      </c>
      <c r="B290" s="12" t="s">
        <v>378</v>
      </c>
      <c r="C290" s="12">
        <v>4</v>
      </c>
      <c r="D290" s="12" t="s">
        <v>26</v>
      </c>
      <c r="E290" s="12" t="s">
        <v>20</v>
      </c>
      <c r="F290" s="12" t="s">
        <v>21</v>
      </c>
      <c r="G290" s="12" t="s">
        <v>22</v>
      </c>
      <c r="H290" s="65"/>
      <c r="I290" s="16"/>
      <c r="J290" s="16"/>
      <c r="K290" s="16"/>
      <c r="L290" s="64"/>
      <c r="M290" s="15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2.75" customHeight="1" x14ac:dyDescent="0.25">
      <c r="A291" s="17">
        <v>315</v>
      </c>
      <c r="B291" s="12" t="s">
        <v>379</v>
      </c>
      <c r="C291" s="12">
        <v>2</v>
      </c>
      <c r="D291" s="12" t="s">
        <v>26</v>
      </c>
      <c r="E291" s="12" t="s">
        <v>20</v>
      </c>
      <c r="F291" s="12" t="s">
        <v>21</v>
      </c>
      <c r="G291" s="12" t="s">
        <v>22</v>
      </c>
      <c r="H291" s="65"/>
      <c r="I291" s="16"/>
      <c r="J291" s="16"/>
      <c r="K291" s="16"/>
      <c r="L291" s="64"/>
      <c r="M291" s="15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2.75" customHeight="1" x14ac:dyDescent="0.25">
      <c r="A292" s="17">
        <v>316</v>
      </c>
      <c r="B292" s="12" t="s">
        <v>380</v>
      </c>
      <c r="C292" s="12">
        <v>2</v>
      </c>
      <c r="D292" s="12" t="s">
        <v>26</v>
      </c>
      <c r="E292" s="12" t="s">
        <v>20</v>
      </c>
      <c r="F292" s="12" t="s">
        <v>21</v>
      </c>
      <c r="G292" s="12" t="s">
        <v>22</v>
      </c>
      <c r="H292" s="65"/>
      <c r="I292" s="16"/>
      <c r="J292" s="16"/>
      <c r="K292" s="16"/>
      <c r="L292" s="64"/>
      <c r="M292" s="15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2.75" customHeight="1" x14ac:dyDescent="0.25">
      <c r="A293" s="17">
        <v>317</v>
      </c>
      <c r="B293" s="12" t="s">
        <v>381</v>
      </c>
      <c r="C293" s="12">
        <v>3</v>
      </c>
      <c r="D293" s="12" t="s">
        <v>26</v>
      </c>
      <c r="E293" s="12" t="s">
        <v>20</v>
      </c>
      <c r="F293" s="12" t="s">
        <v>21</v>
      </c>
      <c r="G293" s="12" t="s">
        <v>22</v>
      </c>
      <c r="H293" s="65"/>
      <c r="I293" s="16"/>
      <c r="J293" s="16"/>
      <c r="K293" s="16"/>
      <c r="L293" s="64"/>
      <c r="M293" s="15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2.75" customHeight="1" x14ac:dyDescent="0.25">
      <c r="A294" s="17">
        <v>318</v>
      </c>
      <c r="B294" s="12" t="s">
        <v>382</v>
      </c>
      <c r="C294" s="12">
        <v>3</v>
      </c>
      <c r="D294" s="12" t="s">
        <v>26</v>
      </c>
      <c r="E294" s="12" t="s">
        <v>20</v>
      </c>
      <c r="F294" s="12" t="s">
        <v>21</v>
      </c>
      <c r="G294" s="12" t="s">
        <v>22</v>
      </c>
      <c r="H294" s="65"/>
      <c r="I294" s="16"/>
      <c r="J294" s="16"/>
      <c r="K294" s="16"/>
      <c r="L294" s="64"/>
      <c r="M294" s="15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2.75" customHeight="1" x14ac:dyDescent="0.25">
      <c r="A295" s="17">
        <v>319</v>
      </c>
      <c r="B295" s="12" t="s">
        <v>383</v>
      </c>
      <c r="C295" s="12">
        <v>3</v>
      </c>
      <c r="D295" s="12" t="s">
        <v>26</v>
      </c>
      <c r="E295" s="12" t="s">
        <v>20</v>
      </c>
      <c r="F295" s="12" t="s">
        <v>21</v>
      </c>
      <c r="G295" s="12" t="s">
        <v>22</v>
      </c>
      <c r="H295" s="65"/>
      <c r="I295" s="16"/>
      <c r="J295" s="16"/>
      <c r="K295" s="16"/>
      <c r="L295" s="64"/>
      <c r="M295" s="15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2.75" customHeight="1" x14ac:dyDescent="0.25">
      <c r="A296" s="17">
        <v>320</v>
      </c>
      <c r="B296" s="12" t="s">
        <v>384</v>
      </c>
      <c r="C296" s="12">
        <v>4</v>
      </c>
      <c r="D296" s="12" t="s">
        <v>26</v>
      </c>
      <c r="E296" s="12" t="s">
        <v>20</v>
      </c>
      <c r="F296" s="12" t="s">
        <v>21</v>
      </c>
      <c r="G296" s="12" t="s">
        <v>22</v>
      </c>
      <c r="H296" s="65"/>
      <c r="I296" s="16"/>
      <c r="J296" s="16"/>
      <c r="K296" s="16"/>
      <c r="L296" s="64"/>
      <c r="M296" s="15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2.75" customHeight="1" x14ac:dyDescent="0.25">
      <c r="A297" s="17">
        <v>321</v>
      </c>
      <c r="B297" s="12" t="s">
        <v>385</v>
      </c>
      <c r="C297" s="12">
        <v>4</v>
      </c>
      <c r="D297" s="12" t="s">
        <v>26</v>
      </c>
      <c r="E297" s="12" t="s">
        <v>20</v>
      </c>
      <c r="F297" s="12" t="s">
        <v>21</v>
      </c>
      <c r="G297" s="12" t="s">
        <v>22</v>
      </c>
      <c r="H297" s="65"/>
      <c r="I297" s="16"/>
      <c r="J297" s="16"/>
      <c r="K297" s="16"/>
      <c r="L297" s="64"/>
      <c r="M297" s="15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2.75" customHeight="1" x14ac:dyDescent="0.25">
      <c r="A298" s="17">
        <v>322</v>
      </c>
      <c r="B298" s="12" t="s">
        <v>386</v>
      </c>
      <c r="C298" s="12">
        <v>4</v>
      </c>
      <c r="D298" s="12" t="s">
        <v>26</v>
      </c>
      <c r="E298" s="12" t="s">
        <v>20</v>
      </c>
      <c r="F298" s="12" t="s">
        <v>21</v>
      </c>
      <c r="G298" s="12" t="s">
        <v>22</v>
      </c>
      <c r="H298" s="65"/>
      <c r="I298" s="16"/>
      <c r="J298" s="16"/>
      <c r="K298" s="16"/>
      <c r="L298" s="64"/>
      <c r="M298" s="15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2.75" customHeight="1" x14ac:dyDescent="0.25">
      <c r="A299" s="17">
        <v>323</v>
      </c>
      <c r="B299" s="12" t="s">
        <v>387</v>
      </c>
      <c r="C299" s="12">
        <v>4</v>
      </c>
      <c r="D299" s="12" t="s">
        <v>26</v>
      </c>
      <c r="E299" s="12" t="s">
        <v>20</v>
      </c>
      <c r="F299" s="12" t="s">
        <v>21</v>
      </c>
      <c r="G299" s="12" t="s">
        <v>22</v>
      </c>
      <c r="H299" s="65"/>
      <c r="I299" s="16"/>
      <c r="J299" s="16"/>
      <c r="K299" s="16"/>
      <c r="L299" s="64"/>
      <c r="M299" s="15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2.75" customHeight="1" x14ac:dyDescent="0.25">
      <c r="A300" s="17">
        <v>324</v>
      </c>
      <c r="B300" s="12" t="s">
        <v>388</v>
      </c>
      <c r="C300" s="12">
        <v>4</v>
      </c>
      <c r="D300" s="12" t="s">
        <v>26</v>
      </c>
      <c r="E300" s="12" t="s">
        <v>20</v>
      </c>
      <c r="F300" s="12" t="s">
        <v>21</v>
      </c>
      <c r="G300" s="12" t="s">
        <v>22</v>
      </c>
      <c r="H300" s="65"/>
      <c r="I300" s="16"/>
      <c r="J300" s="16"/>
      <c r="K300" s="16"/>
      <c r="L300" s="64"/>
      <c r="M300" s="15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2.75" customHeight="1" x14ac:dyDescent="0.25">
      <c r="A301" s="17">
        <v>325</v>
      </c>
      <c r="B301" s="12" t="s">
        <v>389</v>
      </c>
      <c r="C301" s="12">
        <v>3</v>
      </c>
      <c r="D301" s="12" t="s">
        <v>26</v>
      </c>
      <c r="E301" s="12" t="s">
        <v>83</v>
      </c>
      <c r="F301" s="12" t="s">
        <v>21</v>
      </c>
      <c r="G301" s="12" t="s">
        <v>84</v>
      </c>
      <c r="H301" s="65"/>
      <c r="I301" s="16"/>
      <c r="J301" s="16"/>
      <c r="K301" s="16"/>
      <c r="L301" s="64"/>
      <c r="M301" s="15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2.75" customHeight="1" x14ac:dyDescent="0.25">
      <c r="A302" s="17">
        <v>326</v>
      </c>
      <c r="B302" s="12" t="s">
        <v>390</v>
      </c>
      <c r="C302" s="12">
        <v>3</v>
      </c>
      <c r="D302" s="12" t="s">
        <v>26</v>
      </c>
      <c r="E302" s="12" t="s">
        <v>83</v>
      </c>
      <c r="F302" s="12" t="s">
        <v>21</v>
      </c>
      <c r="G302" s="12" t="s">
        <v>84</v>
      </c>
      <c r="H302" s="65"/>
      <c r="I302" s="16"/>
      <c r="J302" s="16"/>
      <c r="K302" s="16"/>
      <c r="L302" s="64"/>
      <c r="M302" s="15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2.75" customHeight="1" x14ac:dyDescent="0.25">
      <c r="A303" s="17">
        <v>327</v>
      </c>
      <c r="B303" s="12" t="s">
        <v>391</v>
      </c>
      <c r="C303" s="12">
        <v>4</v>
      </c>
      <c r="D303" s="12" t="s">
        <v>26</v>
      </c>
      <c r="E303" s="12" t="s">
        <v>83</v>
      </c>
      <c r="F303" s="12" t="s">
        <v>21</v>
      </c>
      <c r="G303" s="12" t="s">
        <v>84</v>
      </c>
      <c r="H303" s="65"/>
      <c r="I303" s="16"/>
      <c r="J303" s="16"/>
      <c r="K303" s="16"/>
      <c r="L303" s="64"/>
      <c r="M303" s="15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2.75" customHeight="1" x14ac:dyDescent="0.25">
      <c r="A304" s="17">
        <v>328</v>
      </c>
      <c r="B304" s="12" t="s">
        <v>392</v>
      </c>
      <c r="C304" s="12">
        <v>4</v>
      </c>
      <c r="D304" s="12" t="s">
        <v>26</v>
      </c>
      <c r="E304" s="12" t="s">
        <v>83</v>
      </c>
      <c r="F304" s="12" t="s">
        <v>21</v>
      </c>
      <c r="G304" s="12" t="s">
        <v>84</v>
      </c>
      <c r="H304" s="65"/>
      <c r="I304" s="16"/>
      <c r="J304" s="16"/>
      <c r="K304" s="16"/>
      <c r="L304" s="64"/>
      <c r="M304" s="15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2.75" customHeight="1" x14ac:dyDescent="0.25">
      <c r="A305" s="17">
        <v>329</v>
      </c>
      <c r="B305" s="12" t="s">
        <v>393</v>
      </c>
      <c r="C305" s="12">
        <v>4</v>
      </c>
      <c r="D305" s="12" t="s">
        <v>26</v>
      </c>
      <c r="E305" s="12" t="s">
        <v>83</v>
      </c>
      <c r="F305" s="12" t="s">
        <v>21</v>
      </c>
      <c r="G305" s="12" t="s">
        <v>84</v>
      </c>
      <c r="H305" s="65"/>
      <c r="I305" s="16"/>
      <c r="J305" s="16"/>
      <c r="K305" s="16"/>
      <c r="L305" s="64"/>
      <c r="M305" s="15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2.75" customHeight="1" x14ac:dyDescent="0.25">
      <c r="A306" s="17">
        <v>330</v>
      </c>
      <c r="B306" s="12" t="s">
        <v>394</v>
      </c>
      <c r="C306" s="12">
        <v>5</v>
      </c>
      <c r="D306" s="12" t="s">
        <v>26</v>
      </c>
      <c r="E306" s="12" t="s">
        <v>20</v>
      </c>
      <c r="F306" s="12" t="s">
        <v>131</v>
      </c>
      <c r="G306" s="12" t="s">
        <v>132</v>
      </c>
      <c r="H306" s="65"/>
      <c r="I306" s="16"/>
      <c r="J306" s="16"/>
      <c r="K306" s="16"/>
      <c r="L306" s="64"/>
      <c r="M306" s="15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2.75" customHeight="1" x14ac:dyDescent="0.25">
      <c r="A307" s="17">
        <v>331</v>
      </c>
      <c r="B307" s="12" t="s">
        <v>395</v>
      </c>
      <c r="C307" s="12">
        <v>5</v>
      </c>
      <c r="D307" s="12" t="s">
        <v>26</v>
      </c>
      <c r="E307" s="12" t="s">
        <v>20</v>
      </c>
      <c r="F307" s="12" t="s">
        <v>131</v>
      </c>
      <c r="G307" s="12" t="s">
        <v>132</v>
      </c>
      <c r="H307" s="65"/>
      <c r="I307" s="16"/>
      <c r="J307" s="16"/>
      <c r="K307" s="16"/>
      <c r="L307" s="64"/>
      <c r="M307" s="15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2.75" customHeight="1" x14ac:dyDescent="0.25">
      <c r="A308" s="17">
        <v>332</v>
      </c>
      <c r="B308" s="12" t="s">
        <v>396</v>
      </c>
      <c r="C308" s="12">
        <v>5</v>
      </c>
      <c r="D308" s="12" t="s">
        <v>26</v>
      </c>
      <c r="E308" s="12" t="s">
        <v>20</v>
      </c>
      <c r="F308" s="12" t="s">
        <v>131</v>
      </c>
      <c r="G308" s="12" t="s">
        <v>132</v>
      </c>
      <c r="H308" s="65"/>
      <c r="I308" s="16"/>
      <c r="J308" s="16"/>
      <c r="K308" s="16"/>
      <c r="L308" s="64"/>
      <c r="M308" s="15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2.75" customHeight="1" x14ac:dyDescent="0.25">
      <c r="A309" s="17">
        <v>333</v>
      </c>
      <c r="B309" s="12" t="s">
        <v>397</v>
      </c>
      <c r="C309" s="12">
        <v>5</v>
      </c>
      <c r="D309" s="12" t="s">
        <v>26</v>
      </c>
      <c r="E309" s="12" t="s">
        <v>20</v>
      </c>
      <c r="F309" s="12" t="s">
        <v>131</v>
      </c>
      <c r="G309" s="12" t="s">
        <v>132</v>
      </c>
      <c r="H309" s="65"/>
      <c r="I309" s="16"/>
      <c r="J309" s="16"/>
      <c r="K309" s="16"/>
      <c r="L309" s="64"/>
      <c r="M309" s="15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2.75" customHeight="1" x14ac:dyDescent="0.25">
      <c r="A310" s="17">
        <v>334</v>
      </c>
      <c r="B310" s="12" t="s">
        <v>398</v>
      </c>
      <c r="C310" s="12">
        <v>6</v>
      </c>
      <c r="D310" s="12" t="s">
        <v>26</v>
      </c>
      <c r="E310" s="12" t="s">
        <v>20</v>
      </c>
      <c r="F310" s="12" t="s">
        <v>131</v>
      </c>
      <c r="G310" s="12" t="s">
        <v>132</v>
      </c>
      <c r="H310" s="65"/>
      <c r="I310" s="16"/>
      <c r="J310" s="16"/>
      <c r="K310" s="16"/>
      <c r="L310" s="64"/>
      <c r="M310" s="15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2.75" customHeight="1" x14ac:dyDescent="0.25">
      <c r="A311" s="17">
        <v>335</v>
      </c>
      <c r="B311" s="12" t="s">
        <v>399</v>
      </c>
      <c r="C311" s="12">
        <v>6</v>
      </c>
      <c r="D311" s="12" t="s">
        <v>26</v>
      </c>
      <c r="E311" s="12" t="s">
        <v>20</v>
      </c>
      <c r="F311" s="12" t="s">
        <v>131</v>
      </c>
      <c r="G311" s="12" t="s">
        <v>132</v>
      </c>
      <c r="H311" s="65"/>
      <c r="I311" s="16"/>
      <c r="J311" s="16"/>
      <c r="K311" s="16"/>
      <c r="L311" s="64"/>
      <c r="M311" s="15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2.75" customHeight="1" x14ac:dyDescent="0.25">
      <c r="A312" s="17">
        <v>336</v>
      </c>
      <c r="B312" s="12" t="s">
        <v>400</v>
      </c>
      <c r="C312" s="12">
        <v>6</v>
      </c>
      <c r="D312" s="12" t="s">
        <v>26</v>
      </c>
      <c r="E312" s="12" t="s">
        <v>20</v>
      </c>
      <c r="F312" s="12" t="s">
        <v>131</v>
      </c>
      <c r="G312" s="12" t="s">
        <v>132</v>
      </c>
      <c r="H312" s="65"/>
      <c r="I312" s="16"/>
      <c r="J312" s="16"/>
      <c r="K312" s="16"/>
      <c r="L312" s="64"/>
      <c r="M312" s="15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2.75" customHeight="1" x14ac:dyDescent="0.25">
      <c r="A313" s="17">
        <v>337</v>
      </c>
      <c r="B313" s="12" t="s">
        <v>401</v>
      </c>
      <c r="C313" s="12">
        <v>6</v>
      </c>
      <c r="D313" s="12" t="s">
        <v>26</v>
      </c>
      <c r="E313" s="12" t="s">
        <v>20</v>
      </c>
      <c r="F313" s="12" t="s">
        <v>131</v>
      </c>
      <c r="G313" s="12" t="s">
        <v>132</v>
      </c>
      <c r="H313" s="65"/>
      <c r="I313" s="16"/>
      <c r="J313" s="16"/>
      <c r="K313" s="16"/>
      <c r="L313" s="64"/>
      <c r="M313" s="15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2.75" customHeight="1" x14ac:dyDescent="0.25">
      <c r="A314" s="17">
        <v>338</v>
      </c>
      <c r="B314" s="12" t="s">
        <v>402</v>
      </c>
      <c r="C314" s="12">
        <v>6</v>
      </c>
      <c r="D314" s="12" t="s">
        <v>26</v>
      </c>
      <c r="E314" s="12" t="s">
        <v>20</v>
      </c>
      <c r="F314" s="12" t="s">
        <v>131</v>
      </c>
      <c r="G314" s="12" t="s">
        <v>132</v>
      </c>
      <c r="H314" s="65"/>
      <c r="I314" s="16"/>
      <c r="J314" s="16"/>
      <c r="K314" s="16"/>
      <c r="L314" s="64"/>
      <c r="M314" s="15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2.75" customHeight="1" x14ac:dyDescent="0.25">
      <c r="A315" s="17">
        <v>339</v>
      </c>
      <c r="B315" s="12" t="s">
        <v>403</v>
      </c>
      <c r="C315" s="12">
        <v>6</v>
      </c>
      <c r="D315" s="12" t="s">
        <v>26</v>
      </c>
      <c r="E315" s="12" t="s">
        <v>20</v>
      </c>
      <c r="F315" s="12" t="s">
        <v>131</v>
      </c>
      <c r="G315" s="12" t="s">
        <v>132</v>
      </c>
      <c r="H315" s="65"/>
      <c r="I315" s="16"/>
      <c r="J315" s="16"/>
      <c r="K315" s="16"/>
      <c r="L315" s="64"/>
      <c r="M315" s="15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2.75" customHeight="1" x14ac:dyDescent="0.25">
      <c r="A316" s="17">
        <v>340</v>
      </c>
      <c r="B316" s="12" t="s">
        <v>404</v>
      </c>
      <c r="C316" s="12">
        <v>6</v>
      </c>
      <c r="D316" s="12" t="s">
        <v>26</v>
      </c>
      <c r="E316" s="12" t="s">
        <v>20</v>
      </c>
      <c r="F316" s="12" t="s">
        <v>131</v>
      </c>
      <c r="G316" s="12" t="s">
        <v>132</v>
      </c>
      <c r="H316" s="65"/>
      <c r="I316" s="16"/>
      <c r="J316" s="16"/>
      <c r="K316" s="16"/>
      <c r="L316" s="64"/>
      <c r="M316" s="15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2.75" customHeight="1" x14ac:dyDescent="0.25">
      <c r="A317" s="17">
        <v>341</v>
      </c>
      <c r="B317" s="12" t="s">
        <v>405</v>
      </c>
      <c r="C317" s="12">
        <v>6</v>
      </c>
      <c r="D317" s="12" t="s">
        <v>26</v>
      </c>
      <c r="E317" s="12" t="s">
        <v>20</v>
      </c>
      <c r="F317" s="12" t="s">
        <v>131</v>
      </c>
      <c r="G317" s="12" t="s">
        <v>132</v>
      </c>
      <c r="H317" s="65"/>
      <c r="I317" s="16"/>
      <c r="J317" s="16"/>
      <c r="K317" s="16"/>
      <c r="L317" s="64"/>
      <c r="M317" s="15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2.75" customHeight="1" x14ac:dyDescent="0.25">
      <c r="A318" s="17">
        <v>342</v>
      </c>
      <c r="B318" s="12" t="s">
        <v>406</v>
      </c>
      <c r="C318" s="12">
        <v>6</v>
      </c>
      <c r="D318" s="12" t="s">
        <v>26</v>
      </c>
      <c r="E318" s="12" t="s">
        <v>20</v>
      </c>
      <c r="F318" s="12" t="s">
        <v>131</v>
      </c>
      <c r="G318" s="12" t="s">
        <v>132</v>
      </c>
      <c r="H318" s="65"/>
      <c r="I318" s="16"/>
      <c r="J318" s="16"/>
      <c r="K318" s="16"/>
      <c r="L318" s="64"/>
      <c r="M318" s="15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2.75" customHeight="1" x14ac:dyDescent="0.25">
      <c r="A319" s="17">
        <v>343</v>
      </c>
      <c r="B319" s="12" t="s">
        <v>407</v>
      </c>
      <c r="C319" s="12">
        <v>6</v>
      </c>
      <c r="D319" s="12" t="s">
        <v>26</v>
      </c>
      <c r="E319" s="12" t="s">
        <v>83</v>
      </c>
      <c r="F319" s="12" t="s">
        <v>131</v>
      </c>
      <c r="G319" s="12" t="s">
        <v>151</v>
      </c>
      <c r="H319" s="65"/>
      <c r="I319" s="16"/>
      <c r="J319" s="16"/>
      <c r="K319" s="16"/>
      <c r="L319" s="64"/>
      <c r="M319" s="15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2.75" customHeight="1" x14ac:dyDescent="0.25">
      <c r="A320" s="17">
        <v>344</v>
      </c>
      <c r="B320" s="12" t="s">
        <v>408</v>
      </c>
      <c r="C320" s="12">
        <v>6</v>
      </c>
      <c r="D320" s="12" t="s">
        <v>26</v>
      </c>
      <c r="E320" s="12" t="s">
        <v>83</v>
      </c>
      <c r="F320" s="12" t="s">
        <v>131</v>
      </c>
      <c r="G320" s="12" t="s">
        <v>151</v>
      </c>
      <c r="H320" s="65"/>
      <c r="I320" s="16"/>
      <c r="J320" s="16"/>
      <c r="K320" s="16"/>
      <c r="L320" s="64"/>
      <c r="M320" s="15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2.75" customHeight="1" x14ac:dyDescent="0.25">
      <c r="A321" s="17">
        <v>345</v>
      </c>
      <c r="B321" s="12" t="s">
        <v>409</v>
      </c>
      <c r="C321" s="12">
        <v>6</v>
      </c>
      <c r="D321" s="12" t="s">
        <v>26</v>
      </c>
      <c r="E321" s="12" t="s">
        <v>83</v>
      </c>
      <c r="F321" s="12" t="s">
        <v>131</v>
      </c>
      <c r="G321" s="12" t="s">
        <v>151</v>
      </c>
      <c r="H321" s="65"/>
      <c r="I321" s="16"/>
      <c r="J321" s="16"/>
      <c r="K321" s="16"/>
      <c r="L321" s="64"/>
      <c r="M321" s="15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2.75" customHeight="1" x14ac:dyDescent="0.25">
      <c r="A322" s="17">
        <v>346</v>
      </c>
      <c r="B322" s="12" t="s">
        <v>410</v>
      </c>
      <c r="C322" s="12">
        <v>7</v>
      </c>
      <c r="D322" s="12" t="s">
        <v>26</v>
      </c>
      <c r="E322" s="12" t="s">
        <v>20</v>
      </c>
      <c r="F322" s="12" t="s">
        <v>165</v>
      </c>
      <c r="G322" s="12" t="s">
        <v>166</v>
      </c>
      <c r="H322" s="65"/>
      <c r="I322" s="16"/>
      <c r="J322" s="16"/>
      <c r="K322" s="16"/>
      <c r="L322" s="64"/>
      <c r="M322" s="15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2.75" customHeight="1" x14ac:dyDescent="0.25">
      <c r="A323" s="17">
        <v>347</v>
      </c>
      <c r="B323" s="12" t="s">
        <v>411</v>
      </c>
      <c r="C323" s="12">
        <v>7</v>
      </c>
      <c r="D323" s="12" t="s">
        <v>26</v>
      </c>
      <c r="E323" s="12" t="s">
        <v>20</v>
      </c>
      <c r="F323" s="12" t="s">
        <v>165</v>
      </c>
      <c r="G323" s="12" t="s">
        <v>166</v>
      </c>
      <c r="H323" s="65"/>
      <c r="I323" s="16"/>
      <c r="J323" s="16"/>
      <c r="K323" s="16"/>
      <c r="L323" s="64"/>
      <c r="M323" s="15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2.75" customHeight="1" x14ac:dyDescent="0.25">
      <c r="A324" s="17">
        <v>348</v>
      </c>
      <c r="B324" s="12" t="s">
        <v>412</v>
      </c>
      <c r="C324" s="12">
        <v>7</v>
      </c>
      <c r="D324" s="12" t="s">
        <v>26</v>
      </c>
      <c r="E324" s="12" t="s">
        <v>20</v>
      </c>
      <c r="F324" s="12" t="s">
        <v>165</v>
      </c>
      <c r="G324" s="12" t="s">
        <v>166</v>
      </c>
      <c r="H324" s="65"/>
      <c r="I324" s="16"/>
      <c r="J324" s="16"/>
      <c r="K324" s="16"/>
      <c r="L324" s="64"/>
      <c r="M324" s="15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2.75" customHeight="1" x14ac:dyDescent="0.25">
      <c r="A325" s="17">
        <v>349</v>
      </c>
      <c r="B325" s="12" t="s">
        <v>413</v>
      </c>
      <c r="C325" s="12">
        <v>7</v>
      </c>
      <c r="D325" s="12" t="s">
        <v>26</v>
      </c>
      <c r="E325" s="12" t="s">
        <v>20</v>
      </c>
      <c r="F325" s="12" t="s">
        <v>165</v>
      </c>
      <c r="G325" s="12" t="s">
        <v>166</v>
      </c>
      <c r="H325" s="65"/>
      <c r="I325" s="16"/>
      <c r="J325" s="16"/>
      <c r="K325" s="16"/>
      <c r="L325" s="64"/>
      <c r="M325" s="15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2.75" customHeight="1" x14ac:dyDescent="0.25">
      <c r="A326" s="17">
        <v>350</v>
      </c>
      <c r="B326" s="12" t="s">
        <v>414</v>
      </c>
      <c r="C326" s="12">
        <v>7</v>
      </c>
      <c r="D326" s="12" t="s">
        <v>26</v>
      </c>
      <c r="E326" s="12" t="s">
        <v>20</v>
      </c>
      <c r="F326" s="12" t="s">
        <v>165</v>
      </c>
      <c r="G326" s="12" t="s">
        <v>166</v>
      </c>
      <c r="H326" s="65"/>
      <c r="I326" s="16"/>
      <c r="J326" s="16"/>
      <c r="K326" s="16"/>
      <c r="L326" s="64"/>
      <c r="M326" s="15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2.75" customHeight="1" x14ac:dyDescent="0.25">
      <c r="A327" s="17">
        <v>351</v>
      </c>
      <c r="B327" s="12" t="s">
        <v>415</v>
      </c>
      <c r="C327" s="12">
        <v>7</v>
      </c>
      <c r="D327" s="12" t="s">
        <v>26</v>
      </c>
      <c r="E327" s="12" t="s">
        <v>20</v>
      </c>
      <c r="F327" s="12" t="s">
        <v>165</v>
      </c>
      <c r="G327" s="12" t="s">
        <v>166</v>
      </c>
      <c r="H327" s="65"/>
      <c r="I327" s="16"/>
      <c r="J327" s="16"/>
      <c r="K327" s="16"/>
      <c r="L327" s="64"/>
      <c r="M327" s="15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2.75" customHeight="1" x14ac:dyDescent="0.25">
      <c r="A328" s="17">
        <v>352</v>
      </c>
      <c r="B328" s="12" t="s">
        <v>416</v>
      </c>
      <c r="C328" s="12">
        <v>7</v>
      </c>
      <c r="D328" s="12" t="s">
        <v>26</v>
      </c>
      <c r="E328" s="12" t="s">
        <v>20</v>
      </c>
      <c r="F328" s="12" t="s">
        <v>165</v>
      </c>
      <c r="G328" s="12" t="s">
        <v>166</v>
      </c>
      <c r="H328" s="65"/>
      <c r="I328" s="16"/>
      <c r="J328" s="16"/>
      <c r="K328" s="16"/>
      <c r="L328" s="64"/>
      <c r="M328" s="15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2.75" customHeight="1" x14ac:dyDescent="0.25">
      <c r="A329" s="17">
        <v>353</v>
      </c>
      <c r="B329" s="12" t="s">
        <v>417</v>
      </c>
      <c r="C329" s="12">
        <v>7</v>
      </c>
      <c r="D329" s="12" t="s">
        <v>26</v>
      </c>
      <c r="E329" s="12" t="s">
        <v>20</v>
      </c>
      <c r="F329" s="12" t="s">
        <v>165</v>
      </c>
      <c r="G329" s="12" t="s">
        <v>166</v>
      </c>
      <c r="H329" s="65"/>
      <c r="I329" s="16"/>
      <c r="J329" s="16"/>
      <c r="K329" s="16"/>
      <c r="L329" s="64"/>
      <c r="M329" s="15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2.75" customHeight="1" x14ac:dyDescent="0.25">
      <c r="A330" s="17">
        <v>354</v>
      </c>
      <c r="B330" s="12" t="s">
        <v>418</v>
      </c>
      <c r="C330" s="12">
        <v>7</v>
      </c>
      <c r="D330" s="12" t="s">
        <v>26</v>
      </c>
      <c r="E330" s="12" t="s">
        <v>20</v>
      </c>
      <c r="F330" s="12" t="s">
        <v>165</v>
      </c>
      <c r="G330" s="12" t="s">
        <v>166</v>
      </c>
      <c r="H330" s="65"/>
      <c r="I330" s="16"/>
      <c r="J330" s="16"/>
      <c r="K330" s="16"/>
      <c r="L330" s="64"/>
      <c r="M330" s="15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2.75" customHeight="1" x14ac:dyDescent="0.25">
      <c r="A331" s="17">
        <v>355</v>
      </c>
      <c r="B331" s="12" t="s">
        <v>419</v>
      </c>
      <c r="C331" s="12">
        <v>8</v>
      </c>
      <c r="D331" s="12" t="s">
        <v>26</v>
      </c>
      <c r="E331" s="12" t="s">
        <v>20</v>
      </c>
      <c r="F331" s="12" t="s">
        <v>165</v>
      </c>
      <c r="G331" s="12" t="s">
        <v>166</v>
      </c>
      <c r="H331" s="65"/>
      <c r="I331" s="16"/>
      <c r="J331" s="16"/>
      <c r="K331" s="16"/>
      <c r="L331" s="64"/>
      <c r="M331" s="15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2.75" customHeight="1" x14ac:dyDescent="0.25">
      <c r="A332" s="17">
        <v>356</v>
      </c>
      <c r="B332" s="12" t="s">
        <v>420</v>
      </c>
      <c r="C332" s="12">
        <v>8</v>
      </c>
      <c r="D332" s="12" t="s">
        <v>26</v>
      </c>
      <c r="E332" s="12" t="s">
        <v>20</v>
      </c>
      <c r="F332" s="12" t="s">
        <v>165</v>
      </c>
      <c r="G332" s="12" t="s">
        <v>166</v>
      </c>
      <c r="H332" s="65"/>
      <c r="I332" s="16"/>
      <c r="J332" s="16"/>
      <c r="K332" s="16"/>
      <c r="L332" s="64"/>
      <c r="M332" s="15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2.75" customHeight="1" x14ac:dyDescent="0.25">
      <c r="A333" s="17">
        <v>357</v>
      </c>
      <c r="B333" s="12" t="s">
        <v>421</v>
      </c>
      <c r="C333" s="12">
        <v>8</v>
      </c>
      <c r="D333" s="12" t="s">
        <v>26</v>
      </c>
      <c r="E333" s="12" t="s">
        <v>20</v>
      </c>
      <c r="F333" s="12" t="s">
        <v>165</v>
      </c>
      <c r="G333" s="12" t="s">
        <v>166</v>
      </c>
      <c r="H333" s="65"/>
      <c r="I333" s="16"/>
      <c r="J333" s="16"/>
      <c r="K333" s="16"/>
      <c r="L333" s="64"/>
      <c r="M333" s="15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2.75" customHeight="1" x14ac:dyDescent="0.25">
      <c r="A334" s="17">
        <v>358</v>
      </c>
      <c r="B334" s="12" t="s">
        <v>422</v>
      </c>
      <c r="C334" s="12">
        <v>8</v>
      </c>
      <c r="D334" s="12" t="s">
        <v>26</v>
      </c>
      <c r="E334" s="12" t="s">
        <v>20</v>
      </c>
      <c r="F334" s="12" t="s">
        <v>165</v>
      </c>
      <c r="G334" s="12" t="s">
        <v>166</v>
      </c>
      <c r="H334" s="65"/>
      <c r="I334" s="16"/>
      <c r="J334" s="16"/>
      <c r="K334" s="16"/>
      <c r="L334" s="64"/>
      <c r="M334" s="15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2.75" customHeight="1" x14ac:dyDescent="0.25">
      <c r="A335" s="17">
        <v>359</v>
      </c>
      <c r="B335" s="12" t="s">
        <v>423</v>
      </c>
      <c r="C335" s="12">
        <v>8</v>
      </c>
      <c r="D335" s="12" t="s">
        <v>26</v>
      </c>
      <c r="E335" s="12" t="s">
        <v>20</v>
      </c>
      <c r="F335" s="12" t="s">
        <v>165</v>
      </c>
      <c r="G335" s="12" t="s">
        <v>166</v>
      </c>
      <c r="H335" s="65"/>
      <c r="I335" s="16"/>
      <c r="J335" s="16"/>
      <c r="K335" s="16"/>
      <c r="L335" s="64"/>
      <c r="M335" s="15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2.75" customHeight="1" x14ac:dyDescent="0.25">
      <c r="A336" s="17">
        <v>360</v>
      </c>
      <c r="B336" s="12" t="s">
        <v>424</v>
      </c>
      <c r="C336" s="12">
        <v>8</v>
      </c>
      <c r="D336" s="12" t="s">
        <v>26</v>
      </c>
      <c r="E336" s="12" t="s">
        <v>20</v>
      </c>
      <c r="F336" s="12" t="s">
        <v>165</v>
      </c>
      <c r="G336" s="12" t="s">
        <v>166</v>
      </c>
      <c r="H336" s="65"/>
      <c r="I336" s="16"/>
      <c r="J336" s="16"/>
      <c r="K336" s="16"/>
      <c r="L336" s="64"/>
      <c r="M336" s="15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2.75" customHeight="1" x14ac:dyDescent="0.25">
      <c r="A337" s="17">
        <v>361</v>
      </c>
      <c r="B337" s="12" t="s">
        <v>425</v>
      </c>
      <c r="C337" s="12">
        <v>7</v>
      </c>
      <c r="D337" s="12" t="s">
        <v>26</v>
      </c>
      <c r="E337" s="12" t="s">
        <v>83</v>
      </c>
      <c r="F337" s="12" t="s">
        <v>165</v>
      </c>
      <c r="G337" s="12" t="s">
        <v>178</v>
      </c>
      <c r="H337" s="65"/>
      <c r="I337" s="16"/>
      <c r="J337" s="16"/>
      <c r="K337" s="16"/>
      <c r="L337" s="64"/>
      <c r="M337" s="15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2.75" customHeight="1" x14ac:dyDescent="0.25">
      <c r="A338" s="17">
        <v>362</v>
      </c>
      <c r="B338" s="12" t="s">
        <v>426</v>
      </c>
      <c r="C338" s="12">
        <v>7</v>
      </c>
      <c r="D338" s="12" t="s">
        <v>26</v>
      </c>
      <c r="E338" s="12" t="s">
        <v>83</v>
      </c>
      <c r="F338" s="12" t="s">
        <v>165</v>
      </c>
      <c r="G338" s="12" t="s">
        <v>178</v>
      </c>
      <c r="H338" s="65"/>
      <c r="I338" s="16"/>
      <c r="J338" s="16"/>
      <c r="K338" s="16"/>
      <c r="L338" s="64"/>
      <c r="M338" s="15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2.75" customHeight="1" x14ac:dyDescent="0.25">
      <c r="A339" s="17">
        <v>363</v>
      </c>
      <c r="B339" s="12" t="s">
        <v>427</v>
      </c>
      <c r="C339" s="12">
        <v>7</v>
      </c>
      <c r="D339" s="12" t="s">
        <v>26</v>
      </c>
      <c r="E339" s="12" t="s">
        <v>83</v>
      </c>
      <c r="F339" s="12" t="s">
        <v>165</v>
      </c>
      <c r="G339" s="12" t="s">
        <v>178</v>
      </c>
      <c r="H339" s="65"/>
      <c r="I339" s="16"/>
      <c r="J339" s="16"/>
      <c r="K339" s="16"/>
      <c r="L339" s="64"/>
      <c r="M339" s="15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2.75" customHeight="1" x14ac:dyDescent="0.25">
      <c r="A340" s="17">
        <v>364</v>
      </c>
      <c r="B340" s="12" t="s">
        <v>428</v>
      </c>
      <c r="C340" s="12">
        <v>7</v>
      </c>
      <c r="D340" s="12" t="s">
        <v>26</v>
      </c>
      <c r="E340" s="12" t="s">
        <v>83</v>
      </c>
      <c r="F340" s="12" t="s">
        <v>165</v>
      </c>
      <c r="G340" s="12" t="s">
        <v>178</v>
      </c>
      <c r="H340" s="65"/>
      <c r="I340" s="16"/>
      <c r="J340" s="16"/>
      <c r="K340" s="16"/>
      <c r="L340" s="64"/>
      <c r="M340" s="15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2.75" customHeight="1" x14ac:dyDescent="0.25">
      <c r="A341" s="17">
        <v>365</v>
      </c>
      <c r="B341" s="12" t="s">
        <v>429</v>
      </c>
      <c r="C341" s="12">
        <v>7</v>
      </c>
      <c r="D341" s="12" t="s">
        <v>26</v>
      </c>
      <c r="E341" s="12" t="s">
        <v>83</v>
      </c>
      <c r="F341" s="12" t="s">
        <v>165</v>
      </c>
      <c r="G341" s="12" t="s">
        <v>178</v>
      </c>
      <c r="H341" s="65"/>
      <c r="I341" s="16"/>
      <c r="J341" s="16"/>
      <c r="K341" s="16"/>
      <c r="L341" s="64"/>
      <c r="M341" s="15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2.75" customHeight="1" x14ac:dyDescent="0.25">
      <c r="A342" s="17">
        <v>366</v>
      </c>
      <c r="B342" s="12" t="s">
        <v>430</v>
      </c>
      <c r="C342" s="12">
        <v>7</v>
      </c>
      <c r="D342" s="12" t="s">
        <v>26</v>
      </c>
      <c r="E342" s="12" t="s">
        <v>83</v>
      </c>
      <c r="F342" s="12" t="s">
        <v>165</v>
      </c>
      <c r="G342" s="12" t="s">
        <v>178</v>
      </c>
      <c r="H342" s="65"/>
      <c r="I342" s="16"/>
      <c r="J342" s="16"/>
      <c r="K342" s="16"/>
      <c r="L342" s="64"/>
      <c r="M342" s="15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2.75" customHeight="1" x14ac:dyDescent="0.25">
      <c r="A343" s="17">
        <v>367</v>
      </c>
      <c r="B343" s="12" t="s">
        <v>431</v>
      </c>
      <c r="C343" s="12">
        <v>7</v>
      </c>
      <c r="D343" s="12" t="s">
        <v>26</v>
      </c>
      <c r="E343" s="12" t="s">
        <v>83</v>
      </c>
      <c r="F343" s="12" t="s">
        <v>165</v>
      </c>
      <c r="G343" s="12" t="s">
        <v>178</v>
      </c>
      <c r="H343" s="65"/>
      <c r="I343" s="16"/>
      <c r="J343" s="16"/>
      <c r="K343" s="16"/>
      <c r="L343" s="64"/>
      <c r="M343" s="15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2.75" customHeight="1" x14ac:dyDescent="0.25">
      <c r="A344" s="17">
        <v>368</v>
      </c>
      <c r="B344" s="12" t="s">
        <v>432</v>
      </c>
      <c r="C344" s="12">
        <v>7</v>
      </c>
      <c r="D344" s="12" t="s">
        <v>26</v>
      </c>
      <c r="E344" s="12" t="s">
        <v>83</v>
      </c>
      <c r="F344" s="12" t="s">
        <v>165</v>
      </c>
      <c r="G344" s="12" t="s">
        <v>178</v>
      </c>
      <c r="H344" s="65"/>
      <c r="I344" s="16"/>
      <c r="J344" s="16"/>
      <c r="K344" s="16"/>
      <c r="L344" s="64"/>
      <c r="M344" s="15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2.75" customHeight="1" x14ac:dyDescent="0.25">
      <c r="A345" s="17">
        <v>369</v>
      </c>
      <c r="B345" s="12" t="s">
        <v>433</v>
      </c>
      <c r="C345" s="12">
        <v>7</v>
      </c>
      <c r="D345" s="12" t="s">
        <v>26</v>
      </c>
      <c r="E345" s="12" t="s">
        <v>83</v>
      </c>
      <c r="F345" s="12" t="s">
        <v>165</v>
      </c>
      <c r="G345" s="12" t="s">
        <v>178</v>
      </c>
      <c r="H345" s="65"/>
      <c r="I345" s="16"/>
      <c r="J345" s="16"/>
      <c r="K345" s="16"/>
      <c r="L345" s="64"/>
      <c r="M345" s="15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2.75" customHeight="1" x14ac:dyDescent="0.25">
      <c r="A346" s="17">
        <v>370</v>
      </c>
      <c r="B346" s="12" t="s">
        <v>434</v>
      </c>
      <c r="C346" s="12">
        <v>7</v>
      </c>
      <c r="D346" s="12" t="s">
        <v>26</v>
      </c>
      <c r="E346" s="12" t="s">
        <v>83</v>
      </c>
      <c r="F346" s="12" t="s">
        <v>165</v>
      </c>
      <c r="G346" s="12" t="s">
        <v>178</v>
      </c>
      <c r="H346" s="65"/>
      <c r="I346" s="16"/>
      <c r="J346" s="16"/>
      <c r="K346" s="16"/>
      <c r="L346" s="64"/>
      <c r="M346" s="15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2.75" customHeight="1" x14ac:dyDescent="0.25">
      <c r="A347" s="17">
        <v>371</v>
      </c>
      <c r="B347" s="12" t="s">
        <v>435</v>
      </c>
      <c r="C347" s="12">
        <v>8</v>
      </c>
      <c r="D347" s="12" t="s">
        <v>26</v>
      </c>
      <c r="E347" s="12" t="s">
        <v>83</v>
      </c>
      <c r="F347" s="12" t="s">
        <v>165</v>
      </c>
      <c r="G347" s="12" t="s">
        <v>178</v>
      </c>
      <c r="H347" s="65"/>
      <c r="I347" s="16"/>
      <c r="J347" s="16"/>
      <c r="K347" s="16"/>
      <c r="L347" s="64"/>
      <c r="M347" s="15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2.75" customHeight="1" x14ac:dyDescent="0.25">
      <c r="A348" s="17">
        <v>372</v>
      </c>
      <c r="B348" s="12" t="s">
        <v>436</v>
      </c>
      <c r="C348" s="12">
        <v>8</v>
      </c>
      <c r="D348" s="12" t="s">
        <v>26</v>
      </c>
      <c r="E348" s="12" t="s">
        <v>83</v>
      </c>
      <c r="F348" s="12" t="s">
        <v>165</v>
      </c>
      <c r="G348" s="12" t="s">
        <v>178</v>
      </c>
      <c r="H348" s="65"/>
      <c r="I348" s="16"/>
      <c r="J348" s="16"/>
      <c r="K348" s="16"/>
      <c r="L348" s="64"/>
      <c r="M348" s="15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2.75" customHeight="1" x14ac:dyDescent="0.25">
      <c r="A349" s="17">
        <v>373</v>
      </c>
      <c r="B349" s="12" t="s">
        <v>437</v>
      </c>
      <c r="C349" s="12">
        <v>8</v>
      </c>
      <c r="D349" s="12" t="s">
        <v>26</v>
      </c>
      <c r="E349" s="12" t="s">
        <v>83</v>
      </c>
      <c r="F349" s="12" t="s">
        <v>165</v>
      </c>
      <c r="G349" s="12" t="s">
        <v>178</v>
      </c>
      <c r="H349" s="65"/>
      <c r="I349" s="16"/>
      <c r="J349" s="16"/>
      <c r="K349" s="16"/>
      <c r="L349" s="64"/>
      <c r="M349" s="15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2.75" customHeight="1" x14ac:dyDescent="0.25">
      <c r="A350" s="17">
        <v>374</v>
      </c>
      <c r="B350" s="12" t="s">
        <v>438</v>
      </c>
      <c r="C350" s="12">
        <v>8</v>
      </c>
      <c r="D350" s="12" t="s">
        <v>26</v>
      </c>
      <c r="E350" s="12" t="s">
        <v>83</v>
      </c>
      <c r="F350" s="12" t="s">
        <v>165</v>
      </c>
      <c r="G350" s="12" t="s">
        <v>178</v>
      </c>
      <c r="H350" s="65"/>
      <c r="I350" s="16"/>
      <c r="J350" s="16"/>
      <c r="K350" s="16"/>
      <c r="L350" s="64"/>
      <c r="M350" s="15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2.75" customHeight="1" x14ac:dyDescent="0.25">
      <c r="A351" s="17">
        <v>375</v>
      </c>
      <c r="B351" s="12" t="s">
        <v>439</v>
      </c>
      <c r="C351" s="12">
        <v>8</v>
      </c>
      <c r="D351" s="12" t="s">
        <v>26</v>
      </c>
      <c r="E351" s="12" t="s">
        <v>83</v>
      </c>
      <c r="F351" s="12" t="s">
        <v>165</v>
      </c>
      <c r="G351" s="12" t="s">
        <v>178</v>
      </c>
      <c r="H351" s="65"/>
      <c r="I351" s="16"/>
      <c r="J351" s="16"/>
      <c r="K351" s="16"/>
      <c r="L351" s="64"/>
      <c r="M351" s="15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2.75" customHeight="1" x14ac:dyDescent="0.25">
      <c r="A352" s="17">
        <v>376</v>
      </c>
      <c r="B352" s="12" t="s">
        <v>440</v>
      </c>
      <c r="C352" s="12">
        <v>8</v>
      </c>
      <c r="D352" s="12" t="s">
        <v>26</v>
      </c>
      <c r="E352" s="12" t="s">
        <v>83</v>
      </c>
      <c r="F352" s="12" t="s">
        <v>165</v>
      </c>
      <c r="G352" s="12" t="s">
        <v>178</v>
      </c>
      <c r="H352" s="65"/>
      <c r="I352" s="16"/>
      <c r="J352" s="16"/>
      <c r="K352" s="16"/>
      <c r="L352" s="64"/>
      <c r="M352" s="15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2.75" customHeight="1" x14ac:dyDescent="0.25">
      <c r="A353" s="17">
        <v>377</v>
      </c>
      <c r="B353" s="12" t="s">
        <v>441</v>
      </c>
      <c r="C353" s="12">
        <v>5</v>
      </c>
      <c r="D353" s="12" t="s">
        <v>26</v>
      </c>
      <c r="E353" s="12" t="s">
        <v>83</v>
      </c>
      <c r="F353" s="12" t="s">
        <v>131</v>
      </c>
      <c r="G353" s="12" t="s">
        <v>151</v>
      </c>
      <c r="H353" s="65"/>
      <c r="I353" s="16"/>
      <c r="J353" s="16"/>
      <c r="K353" s="16"/>
      <c r="L353" s="64"/>
      <c r="M353" s="15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2.75" customHeight="1" x14ac:dyDescent="0.25">
      <c r="A354" s="17">
        <v>378</v>
      </c>
      <c r="B354" s="12" t="s">
        <v>442</v>
      </c>
      <c r="C354" s="12">
        <v>8</v>
      </c>
      <c r="D354" s="12" t="s">
        <v>26</v>
      </c>
      <c r="E354" s="12" t="s">
        <v>83</v>
      </c>
      <c r="F354" s="12" t="s">
        <v>165</v>
      </c>
      <c r="G354" s="12" t="s">
        <v>178</v>
      </c>
      <c r="H354" s="65"/>
      <c r="I354" s="16"/>
      <c r="J354" s="16"/>
      <c r="K354" s="16"/>
      <c r="L354" s="64"/>
      <c r="M354" s="15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2.75" customHeight="1" x14ac:dyDescent="0.25">
      <c r="A355" s="17">
        <v>379</v>
      </c>
      <c r="B355" s="12" t="s">
        <v>443</v>
      </c>
      <c r="C355" s="12">
        <v>8</v>
      </c>
      <c r="D355" s="12" t="s">
        <v>26</v>
      </c>
      <c r="E355" s="12" t="s">
        <v>83</v>
      </c>
      <c r="F355" s="12" t="s">
        <v>165</v>
      </c>
      <c r="G355" s="12" t="s">
        <v>178</v>
      </c>
      <c r="H355" s="65"/>
      <c r="I355" s="16"/>
      <c r="J355" s="16"/>
      <c r="K355" s="16"/>
      <c r="L355" s="64"/>
      <c r="M355" s="15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2.75" customHeight="1" x14ac:dyDescent="0.25">
      <c r="A356" s="17">
        <v>380</v>
      </c>
      <c r="B356" s="12" t="s">
        <v>444</v>
      </c>
      <c r="C356" s="12">
        <v>5</v>
      </c>
      <c r="D356" s="12" t="s">
        <v>26</v>
      </c>
      <c r="E356" s="12" t="s">
        <v>20</v>
      </c>
      <c r="F356" s="12" t="s">
        <v>131</v>
      </c>
      <c r="G356" s="12" t="s">
        <v>132</v>
      </c>
      <c r="H356" s="65"/>
      <c r="I356" s="16"/>
      <c r="J356" s="16"/>
      <c r="K356" s="16"/>
      <c r="L356" s="64"/>
      <c r="M356" s="15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2.75" customHeight="1" x14ac:dyDescent="0.25">
      <c r="A357" s="17">
        <v>381</v>
      </c>
      <c r="B357" s="12" t="s">
        <v>445</v>
      </c>
      <c r="C357" s="12">
        <v>7</v>
      </c>
      <c r="D357" s="12" t="s">
        <v>26</v>
      </c>
      <c r="E357" s="12" t="s">
        <v>20</v>
      </c>
      <c r="F357" s="12" t="s">
        <v>165</v>
      </c>
      <c r="G357" s="12" t="s">
        <v>166</v>
      </c>
      <c r="H357" s="65"/>
      <c r="I357" s="16"/>
      <c r="J357" s="16"/>
      <c r="K357" s="16"/>
      <c r="L357" s="64"/>
      <c r="M357" s="15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2.75" customHeight="1" x14ac:dyDescent="0.25">
      <c r="A358" s="17">
        <v>382</v>
      </c>
      <c r="B358" s="12" t="s">
        <v>446</v>
      </c>
      <c r="C358" s="12">
        <v>3</v>
      </c>
      <c r="D358" s="12" t="s">
        <v>26</v>
      </c>
      <c r="E358" s="12" t="s">
        <v>83</v>
      </c>
      <c r="F358" s="12" t="s">
        <v>21</v>
      </c>
      <c r="G358" s="12" t="s">
        <v>84</v>
      </c>
      <c r="H358" s="65"/>
      <c r="I358" s="16"/>
      <c r="J358" s="16"/>
      <c r="K358" s="16"/>
      <c r="L358" s="64"/>
      <c r="M358" s="15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2.75" customHeight="1" x14ac:dyDescent="0.25">
      <c r="A359" s="17">
        <v>383</v>
      </c>
      <c r="B359" s="12" t="s">
        <v>447</v>
      </c>
      <c r="C359" s="12">
        <v>8</v>
      </c>
      <c r="D359" s="12" t="s">
        <v>26</v>
      </c>
      <c r="E359" s="12" t="s">
        <v>20</v>
      </c>
      <c r="F359" s="12" t="s">
        <v>165</v>
      </c>
      <c r="G359" s="12" t="s">
        <v>166</v>
      </c>
      <c r="H359" s="65"/>
      <c r="I359" s="16"/>
      <c r="J359" s="16"/>
      <c r="K359" s="16"/>
      <c r="L359" s="64"/>
      <c r="M359" s="15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2.75" customHeight="1" x14ac:dyDescent="0.25">
      <c r="A360" s="17">
        <v>384</v>
      </c>
      <c r="B360" s="12" t="s">
        <v>448</v>
      </c>
      <c r="C360" s="12">
        <v>6</v>
      </c>
      <c r="D360" s="12" t="s">
        <v>26</v>
      </c>
      <c r="E360" s="12" t="s">
        <v>83</v>
      </c>
      <c r="F360" s="12" t="s">
        <v>131</v>
      </c>
      <c r="G360" s="12" t="s">
        <v>151</v>
      </c>
      <c r="H360" s="65"/>
      <c r="I360" s="16"/>
      <c r="J360" s="16"/>
      <c r="K360" s="16"/>
      <c r="L360" s="64"/>
      <c r="M360" s="15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2.75" customHeight="1" x14ac:dyDescent="0.25">
      <c r="A361" s="17">
        <v>385</v>
      </c>
      <c r="B361" s="12" t="s">
        <v>449</v>
      </c>
      <c r="C361" s="12">
        <v>1</v>
      </c>
      <c r="D361" s="12" t="s">
        <v>86</v>
      </c>
      <c r="E361" s="12" t="s">
        <v>20</v>
      </c>
      <c r="F361" s="12" t="s">
        <v>21</v>
      </c>
      <c r="G361" s="12" t="s">
        <v>22</v>
      </c>
      <c r="H361" s="65"/>
      <c r="I361" s="16"/>
      <c r="J361" s="16"/>
      <c r="K361" s="16"/>
      <c r="L361" s="64"/>
      <c r="M361" s="15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2.75" customHeight="1" x14ac:dyDescent="0.25">
      <c r="A362" s="17">
        <v>386</v>
      </c>
      <c r="B362" s="12" t="s">
        <v>450</v>
      </c>
      <c r="C362" s="12">
        <v>2</v>
      </c>
      <c r="D362" s="12" t="s">
        <v>86</v>
      </c>
      <c r="E362" s="12" t="s">
        <v>20</v>
      </c>
      <c r="F362" s="12" t="s">
        <v>21</v>
      </c>
      <c r="G362" s="12" t="s">
        <v>22</v>
      </c>
      <c r="H362" s="65"/>
      <c r="I362" s="16"/>
      <c r="J362" s="16"/>
      <c r="K362" s="16"/>
      <c r="L362" s="64"/>
      <c r="M362" s="15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2.75" customHeight="1" x14ac:dyDescent="0.25">
      <c r="A363" s="17">
        <v>387</v>
      </c>
      <c r="B363" s="12" t="s">
        <v>451</v>
      </c>
      <c r="C363" s="12">
        <v>2</v>
      </c>
      <c r="D363" s="12" t="s">
        <v>86</v>
      </c>
      <c r="E363" s="12" t="s">
        <v>20</v>
      </c>
      <c r="F363" s="12" t="s">
        <v>21</v>
      </c>
      <c r="G363" s="12" t="s">
        <v>22</v>
      </c>
      <c r="H363" s="65"/>
      <c r="I363" s="16"/>
      <c r="J363" s="16"/>
      <c r="K363" s="16"/>
      <c r="L363" s="64"/>
      <c r="M363" s="15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2.75" customHeight="1" x14ac:dyDescent="0.25">
      <c r="A364" s="17">
        <v>388</v>
      </c>
      <c r="B364" s="12" t="s">
        <v>452</v>
      </c>
      <c r="C364" s="12">
        <v>3</v>
      </c>
      <c r="D364" s="12" t="s">
        <v>86</v>
      </c>
      <c r="E364" s="12" t="s">
        <v>20</v>
      </c>
      <c r="F364" s="12" t="s">
        <v>21</v>
      </c>
      <c r="G364" s="12" t="s">
        <v>22</v>
      </c>
      <c r="H364" s="65"/>
      <c r="I364" s="16"/>
      <c r="J364" s="16"/>
      <c r="K364" s="16"/>
      <c r="L364" s="64"/>
      <c r="M364" s="15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2.75" customHeight="1" x14ac:dyDescent="0.25">
      <c r="A365" s="17">
        <v>389</v>
      </c>
      <c r="B365" s="12" t="s">
        <v>453</v>
      </c>
      <c r="C365" s="12">
        <v>3</v>
      </c>
      <c r="D365" s="12" t="s">
        <v>86</v>
      </c>
      <c r="E365" s="12" t="s">
        <v>20</v>
      </c>
      <c r="F365" s="12" t="s">
        <v>21</v>
      </c>
      <c r="G365" s="12" t="s">
        <v>22</v>
      </c>
      <c r="H365" s="65"/>
      <c r="I365" s="16"/>
      <c r="J365" s="16"/>
      <c r="K365" s="16"/>
      <c r="L365" s="64"/>
      <c r="M365" s="15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2.75" customHeight="1" x14ac:dyDescent="0.25">
      <c r="A366" s="17">
        <v>390</v>
      </c>
      <c r="B366" s="12" t="s">
        <v>454</v>
      </c>
      <c r="C366" s="12">
        <v>4</v>
      </c>
      <c r="D366" s="12" t="s">
        <v>86</v>
      </c>
      <c r="E366" s="12" t="s">
        <v>20</v>
      </c>
      <c r="F366" s="12" t="s">
        <v>21</v>
      </c>
      <c r="G366" s="12" t="s">
        <v>22</v>
      </c>
      <c r="H366" s="65"/>
      <c r="I366" s="16"/>
      <c r="J366" s="16"/>
      <c r="K366" s="16"/>
      <c r="L366" s="64"/>
      <c r="M366" s="15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2.75" customHeight="1" x14ac:dyDescent="0.25">
      <c r="A367" s="17">
        <v>391</v>
      </c>
      <c r="B367" s="12" t="s">
        <v>455</v>
      </c>
      <c r="C367" s="12">
        <v>4</v>
      </c>
      <c r="D367" s="12" t="s">
        <v>86</v>
      </c>
      <c r="E367" s="12" t="s">
        <v>20</v>
      </c>
      <c r="F367" s="12" t="s">
        <v>21</v>
      </c>
      <c r="G367" s="12" t="s">
        <v>22</v>
      </c>
      <c r="H367" s="65"/>
      <c r="I367" s="16"/>
      <c r="J367" s="16"/>
      <c r="K367" s="16"/>
      <c r="L367" s="64"/>
      <c r="M367" s="15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2.75" customHeight="1" x14ac:dyDescent="0.25">
      <c r="A368" s="17">
        <v>392</v>
      </c>
      <c r="B368" s="12" t="s">
        <v>456</v>
      </c>
      <c r="C368" s="12">
        <v>3</v>
      </c>
      <c r="D368" s="12" t="s">
        <v>86</v>
      </c>
      <c r="E368" s="12" t="s">
        <v>83</v>
      </c>
      <c r="F368" s="12" t="s">
        <v>21</v>
      </c>
      <c r="G368" s="12" t="s">
        <v>84</v>
      </c>
      <c r="H368" s="65"/>
      <c r="I368" s="16"/>
      <c r="J368" s="16"/>
      <c r="K368" s="16"/>
      <c r="L368" s="64"/>
      <c r="M368" s="15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2.75" customHeight="1" x14ac:dyDescent="0.25">
      <c r="A369" s="17">
        <v>393</v>
      </c>
      <c r="B369" s="12" t="s">
        <v>457</v>
      </c>
      <c r="C369" s="12">
        <v>3</v>
      </c>
      <c r="D369" s="12" t="s">
        <v>86</v>
      </c>
      <c r="E369" s="12" t="s">
        <v>83</v>
      </c>
      <c r="F369" s="12" t="s">
        <v>21</v>
      </c>
      <c r="G369" s="12" t="s">
        <v>84</v>
      </c>
      <c r="H369" s="65"/>
      <c r="I369" s="16"/>
      <c r="J369" s="16"/>
      <c r="K369" s="16"/>
      <c r="L369" s="64"/>
      <c r="M369" s="15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2.75" customHeight="1" x14ac:dyDescent="0.25">
      <c r="A370" s="17">
        <v>394</v>
      </c>
      <c r="B370" s="12" t="s">
        <v>458</v>
      </c>
      <c r="C370" s="12">
        <v>6</v>
      </c>
      <c r="D370" s="12" t="s">
        <v>86</v>
      </c>
      <c r="E370" s="12" t="s">
        <v>20</v>
      </c>
      <c r="F370" s="12" t="s">
        <v>131</v>
      </c>
      <c r="G370" s="12" t="s">
        <v>132</v>
      </c>
      <c r="H370" s="65"/>
      <c r="I370" s="16"/>
      <c r="J370" s="16"/>
      <c r="K370" s="16"/>
      <c r="L370" s="64"/>
      <c r="M370" s="15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2.75" customHeight="1" x14ac:dyDescent="0.25">
      <c r="A371" s="17">
        <v>395</v>
      </c>
      <c r="B371" s="12" t="s">
        <v>459</v>
      </c>
      <c r="C371" s="12">
        <v>5</v>
      </c>
      <c r="D371" s="12" t="s">
        <v>86</v>
      </c>
      <c r="E371" s="12" t="s">
        <v>83</v>
      </c>
      <c r="F371" s="12" t="s">
        <v>131</v>
      </c>
      <c r="G371" s="12" t="s">
        <v>151</v>
      </c>
      <c r="H371" s="65"/>
      <c r="I371" s="16"/>
      <c r="J371" s="16"/>
      <c r="K371" s="16"/>
      <c r="L371" s="64"/>
      <c r="M371" s="15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2.75" customHeight="1" x14ac:dyDescent="0.25">
      <c r="A372" s="17">
        <v>396</v>
      </c>
      <c r="B372" s="12" t="s">
        <v>460</v>
      </c>
      <c r="C372" s="12">
        <v>5</v>
      </c>
      <c r="D372" s="12" t="s">
        <v>86</v>
      </c>
      <c r="E372" s="12" t="s">
        <v>83</v>
      </c>
      <c r="F372" s="12" t="s">
        <v>131</v>
      </c>
      <c r="G372" s="12" t="s">
        <v>151</v>
      </c>
      <c r="H372" s="65"/>
      <c r="I372" s="16"/>
      <c r="J372" s="16"/>
      <c r="K372" s="16"/>
      <c r="L372" s="64"/>
      <c r="M372" s="15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2.75" customHeight="1" x14ac:dyDescent="0.25">
      <c r="A373" s="17">
        <v>397</v>
      </c>
      <c r="B373" s="12" t="s">
        <v>461</v>
      </c>
      <c r="C373" s="12">
        <v>5</v>
      </c>
      <c r="D373" s="12" t="s">
        <v>86</v>
      </c>
      <c r="E373" s="12" t="s">
        <v>83</v>
      </c>
      <c r="F373" s="12" t="s">
        <v>131</v>
      </c>
      <c r="G373" s="12" t="s">
        <v>151</v>
      </c>
      <c r="H373" s="65"/>
      <c r="I373" s="16"/>
      <c r="J373" s="16"/>
      <c r="K373" s="16"/>
      <c r="L373" s="64"/>
      <c r="M373" s="15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2.75" customHeight="1" x14ac:dyDescent="0.25">
      <c r="A374" s="17">
        <v>398</v>
      </c>
      <c r="B374" s="12" t="s">
        <v>462</v>
      </c>
      <c r="C374" s="12">
        <v>6</v>
      </c>
      <c r="D374" s="12" t="s">
        <v>86</v>
      </c>
      <c r="E374" s="12" t="s">
        <v>83</v>
      </c>
      <c r="F374" s="12" t="s">
        <v>131</v>
      </c>
      <c r="G374" s="12" t="s">
        <v>151</v>
      </c>
      <c r="H374" s="65"/>
      <c r="I374" s="16"/>
      <c r="J374" s="16"/>
      <c r="K374" s="16"/>
      <c r="L374" s="64"/>
      <c r="M374" s="15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2.75" customHeight="1" x14ac:dyDescent="0.25">
      <c r="A375" s="17">
        <v>399</v>
      </c>
      <c r="B375" s="12" t="s">
        <v>463</v>
      </c>
      <c r="C375" s="12">
        <v>6</v>
      </c>
      <c r="D375" s="12" t="s">
        <v>86</v>
      </c>
      <c r="E375" s="12" t="s">
        <v>83</v>
      </c>
      <c r="F375" s="12" t="s">
        <v>131</v>
      </c>
      <c r="G375" s="12" t="s">
        <v>151</v>
      </c>
      <c r="H375" s="65"/>
      <c r="I375" s="15"/>
      <c r="J375" s="16"/>
      <c r="K375" s="16"/>
      <c r="L375" s="64"/>
      <c r="M375" s="15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2.75" customHeight="1" x14ac:dyDescent="0.25">
      <c r="A376" s="17">
        <v>400</v>
      </c>
      <c r="B376" s="12" t="s">
        <v>464</v>
      </c>
      <c r="C376" s="12">
        <v>6</v>
      </c>
      <c r="D376" s="12" t="s">
        <v>86</v>
      </c>
      <c r="E376" s="12" t="s">
        <v>83</v>
      </c>
      <c r="F376" s="12" t="s">
        <v>131</v>
      </c>
      <c r="G376" s="12" t="s">
        <v>151</v>
      </c>
      <c r="H376" s="65"/>
      <c r="I376" s="15"/>
      <c r="J376" s="16"/>
      <c r="K376" s="16"/>
      <c r="L376" s="64"/>
      <c r="M376" s="15"/>
      <c r="N376" s="15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2.75" customHeight="1" x14ac:dyDescent="0.25">
      <c r="A377" s="17">
        <v>401</v>
      </c>
      <c r="B377" s="12" t="s">
        <v>465</v>
      </c>
      <c r="C377" s="12">
        <v>7</v>
      </c>
      <c r="D377" s="12" t="s">
        <v>86</v>
      </c>
      <c r="E377" s="12" t="s">
        <v>20</v>
      </c>
      <c r="F377" s="12" t="s">
        <v>165</v>
      </c>
      <c r="G377" s="12" t="s">
        <v>166</v>
      </c>
      <c r="H377" s="65"/>
      <c r="I377" s="15"/>
      <c r="J377" s="16"/>
      <c r="K377" s="16"/>
      <c r="L377" s="64"/>
      <c r="M377" s="15"/>
      <c r="N377" s="15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2.75" customHeight="1" x14ac:dyDescent="0.25">
      <c r="A378" s="17">
        <v>402</v>
      </c>
      <c r="B378" s="12" t="s">
        <v>466</v>
      </c>
      <c r="C378" s="12">
        <v>7</v>
      </c>
      <c r="D378" s="12" t="s">
        <v>86</v>
      </c>
      <c r="E378" s="12" t="s">
        <v>20</v>
      </c>
      <c r="F378" s="12" t="s">
        <v>165</v>
      </c>
      <c r="G378" s="12" t="s">
        <v>166</v>
      </c>
      <c r="H378" s="15"/>
      <c r="I378" s="15"/>
      <c r="J378" s="15"/>
      <c r="K378" s="16"/>
      <c r="L378" s="64"/>
      <c r="M378" s="15"/>
      <c r="N378" s="15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2.75" customHeight="1" x14ac:dyDescent="0.25">
      <c r="A379" s="17">
        <v>403</v>
      </c>
      <c r="B379" s="12" t="s">
        <v>467</v>
      </c>
      <c r="C379" s="12">
        <v>7</v>
      </c>
      <c r="D379" s="12" t="s">
        <v>86</v>
      </c>
      <c r="E379" s="12" t="s">
        <v>83</v>
      </c>
      <c r="F379" s="12" t="s">
        <v>165</v>
      </c>
      <c r="G379" s="12" t="s">
        <v>178</v>
      </c>
      <c r="H379" s="65"/>
      <c r="I379" s="15"/>
      <c r="J379" s="15"/>
      <c r="K379" s="16"/>
      <c r="L379" s="64"/>
      <c r="M379" s="15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2.75" customHeight="1" x14ac:dyDescent="0.25">
      <c r="A380" s="17">
        <v>404</v>
      </c>
      <c r="B380" s="12" t="s">
        <v>468</v>
      </c>
      <c r="C380" s="12">
        <v>8</v>
      </c>
      <c r="D380" s="12" t="s">
        <v>86</v>
      </c>
      <c r="E380" s="12" t="s">
        <v>83</v>
      </c>
      <c r="F380" s="12" t="s">
        <v>165</v>
      </c>
      <c r="G380" s="12" t="s">
        <v>178</v>
      </c>
      <c r="H380" s="65"/>
      <c r="I380" s="15"/>
      <c r="J380" s="15"/>
      <c r="K380" s="16"/>
      <c r="L380" s="64"/>
      <c r="M380" s="15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2.75" customHeight="1" x14ac:dyDescent="0.25">
      <c r="A381" s="17">
        <v>405</v>
      </c>
      <c r="B381" s="12" t="s">
        <v>469</v>
      </c>
      <c r="C381" s="12">
        <v>8</v>
      </c>
      <c r="D381" s="12" t="s">
        <v>86</v>
      </c>
      <c r="E381" s="12" t="s">
        <v>83</v>
      </c>
      <c r="F381" s="12" t="s">
        <v>165</v>
      </c>
      <c r="G381" s="12" t="s">
        <v>178</v>
      </c>
      <c r="H381" s="65"/>
      <c r="I381" s="15"/>
      <c r="J381" s="15"/>
      <c r="K381" s="15"/>
      <c r="L381" s="65"/>
      <c r="M381" s="15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2.75" customHeight="1" x14ac:dyDescent="0.25">
      <c r="A382" s="17">
        <v>406</v>
      </c>
      <c r="B382" s="12" t="s">
        <v>470</v>
      </c>
      <c r="C382" s="12">
        <v>0</v>
      </c>
      <c r="D382" s="12" t="s">
        <v>86</v>
      </c>
      <c r="E382" s="12" t="s">
        <v>83</v>
      </c>
      <c r="F382" s="12" t="s">
        <v>21</v>
      </c>
      <c r="G382" s="12" t="s">
        <v>84</v>
      </c>
      <c r="H382" s="65"/>
      <c r="I382" s="16"/>
      <c r="J382" s="16"/>
      <c r="K382" s="15"/>
      <c r="L382" s="65"/>
      <c r="M382" s="15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2.75" customHeight="1" x14ac:dyDescent="0.25">
      <c r="A383" s="17">
        <v>407</v>
      </c>
      <c r="B383" s="12" t="s">
        <v>471</v>
      </c>
      <c r="C383" s="12">
        <v>5</v>
      </c>
      <c r="D383" s="12" t="s">
        <v>86</v>
      </c>
      <c r="E383" s="12" t="s">
        <v>20</v>
      </c>
      <c r="F383" s="12" t="s">
        <v>131</v>
      </c>
      <c r="G383" s="12" t="s">
        <v>132</v>
      </c>
      <c r="H383" s="65"/>
      <c r="I383" s="16"/>
      <c r="J383" s="16"/>
      <c r="K383" s="15"/>
      <c r="L383" s="65"/>
      <c r="M383" s="15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2.75" customHeight="1" x14ac:dyDescent="0.25">
      <c r="A384" s="17">
        <v>408</v>
      </c>
      <c r="B384" s="12" t="s">
        <v>472</v>
      </c>
      <c r="C384" s="12">
        <v>3</v>
      </c>
      <c r="D384" s="12" t="s">
        <v>86</v>
      </c>
      <c r="E384" s="12" t="s">
        <v>20</v>
      </c>
      <c r="F384" s="12" t="s">
        <v>21</v>
      </c>
      <c r="G384" s="12" t="s">
        <v>22</v>
      </c>
      <c r="H384" s="65"/>
      <c r="I384" s="16"/>
      <c r="J384" s="16"/>
      <c r="K384" s="15"/>
      <c r="L384" s="65"/>
      <c r="M384" s="15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2.75" customHeight="1" x14ac:dyDescent="0.25">
      <c r="A385" s="17">
        <v>409</v>
      </c>
      <c r="B385" s="12" t="s">
        <v>473</v>
      </c>
      <c r="C385" s="12">
        <v>0</v>
      </c>
      <c r="D385" s="12" t="s">
        <v>86</v>
      </c>
      <c r="E385" s="12" t="s">
        <v>20</v>
      </c>
      <c r="F385" s="12" t="s">
        <v>21</v>
      </c>
      <c r="G385" s="12" t="s">
        <v>22</v>
      </c>
      <c r="H385" s="65"/>
      <c r="I385" s="16"/>
      <c r="J385" s="16"/>
      <c r="K385" s="15"/>
      <c r="L385" s="65"/>
      <c r="M385" s="15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2.75" customHeight="1" x14ac:dyDescent="0.25">
      <c r="A386" s="17">
        <v>415</v>
      </c>
      <c r="B386" s="12" t="s">
        <v>474</v>
      </c>
      <c r="C386" s="12">
        <v>1</v>
      </c>
      <c r="D386" s="12" t="s">
        <v>57</v>
      </c>
      <c r="E386" s="12" t="s">
        <v>20</v>
      </c>
      <c r="F386" s="12" t="s">
        <v>21</v>
      </c>
      <c r="G386" s="12" t="s">
        <v>22</v>
      </c>
      <c r="H386" s="65"/>
      <c r="I386" s="16"/>
      <c r="J386" s="16"/>
      <c r="K386" s="16"/>
      <c r="L386" s="64"/>
      <c r="M386" s="15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2.75" customHeight="1" x14ac:dyDescent="0.25">
      <c r="A387" s="17">
        <v>416</v>
      </c>
      <c r="B387" s="12" t="s">
        <v>475</v>
      </c>
      <c r="C387" s="12">
        <v>1</v>
      </c>
      <c r="D387" s="12" t="s">
        <v>57</v>
      </c>
      <c r="E387" s="12" t="s">
        <v>20</v>
      </c>
      <c r="F387" s="12" t="s">
        <v>21</v>
      </c>
      <c r="G387" s="12" t="s">
        <v>22</v>
      </c>
      <c r="H387" s="65"/>
      <c r="I387" s="16"/>
      <c r="J387" s="16"/>
      <c r="K387" s="16"/>
      <c r="L387" s="64"/>
      <c r="M387" s="15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2.75" customHeight="1" x14ac:dyDescent="0.25">
      <c r="A388" s="17">
        <v>417</v>
      </c>
      <c r="B388" s="12" t="s">
        <v>476</v>
      </c>
      <c r="C388" s="12">
        <v>1</v>
      </c>
      <c r="D388" s="12" t="s">
        <v>57</v>
      </c>
      <c r="E388" s="12" t="s">
        <v>20</v>
      </c>
      <c r="F388" s="12" t="s">
        <v>21</v>
      </c>
      <c r="G388" s="12" t="s">
        <v>22</v>
      </c>
      <c r="H388" s="65"/>
      <c r="I388" s="16"/>
      <c r="J388" s="16"/>
      <c r="K388" s="16"/>
      <c r="L388" s="64"/>
      <c r="M388" s="15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2.75" customHeight="1" x14ac:dyDescent="0.25">
      <c r="A389" s="17">
        <v>418</v>
      </c>
      <c r="B389" s="12" t="s">
        <v>477</v>
      </c>
      <c r="C389" s="12">
        <v>1</v>
      </c>
      <c r="D389" s="12" t="s">
        <v>57</v>
      </c>
      <c r="E389" s="12" t="s">
        <v>20</v>
      </c>
      <c r="F389" s="12" t="s">
        <v>21</v>
      </c>
      <c r="G389" s="12" t="s">
        <v>22</v>
      </c>
      <c r="H389" s="65"/>
      <c r="I389" s="16"/>
      <c r="J389" s="16"/>
      <c r="K389" s="16"/>
      <c r="L389" s="64"/>
      <c r="M389" s="15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2.75" customHeight="1" x14ac:dyDescent="0.25">
      <c r="A390" s="17">
        <v>419</v>
      </c>
      <c r="B390" s="12" t="s">
        <v>478</v>
      </c>
      <c r="C390" s="12">
        <v>1</v>
      </c>
      <c r="D390" s="12" t="s">
        <v>57</v>
      </c>
      <c r="E390" s="12" t="s">
        <v>20</v>
      </c>
      <c r="F390" s="12" t="s">
        <v>21</v>
      </c>
      <c r="G390" s="12" t="s">
        <v>22</v>
      </c>
      <c r="H390" s="65"/>
      <c r="I390" s="16"/>
      <c r="J390" s="16"/>
      <c r="K390" s="16"/>
      <c r="L390" s="64"/>
      <c r="M390" s="15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2.75" customHeight="1" x14ac:dyDescent="0.25">
      <c r="A391" s="17">
        <v>420</v>
      </c>
      <c r="B391" s="12" t="s">
        <v>479</v>
      </c>
      <c r="C391" s="12">
        <v>2</v>
      </c>
      <c r="D391" s="12" t="s">
        <v>57</v>
      </c>
      <c r="E391" s="12" t="s">
        <v>20</v>
      </c>
      <c r="F391" s="12" t="s">
        <v>21</v>
      </c>
      <c r="G391" s="12" t="s">
        <v>22</v>
      </c>
      <c r="H391" s="65"/>
      <c r="I391" s="16"/>
      <c r="J391" s="16"/>
      <c r="K391" s="16"/>
      <c r="L391" s="64"/>
      <c r="M391" s="15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2.75" customHeight="1" x14ac:dyDescent="0.25">
      <c r="A392" s="17">
        <v>421</v>
      </c>
      <c r="B392" s="12" t="s">
        <v>480</v>
      </c>
      <c r="C392" s="12">
        <v>3</v>
      </c>
      <c r="D392" s="12" t="s">
        <v>57</v>
      </c>
      <c r="E392" s="12" t="s">
        <v>20</v>
      </c>
      <c r="F392" s="12" t="s">
        <v>21</v>
      </c>
      <c r="G392" s="12" t="s">
        <v>22</v>
      </c>
      <c r="H392" s="65"/>
      <c r="I392" s="67"/>
      <c r="J392" s="16"/>
      <c r="K392" s="16"/>
      <c r="L392" s="64"/>
      <c r="M392" s="15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2.75" customHeight="1" x14ac:dyDescent="0.25">
      <c r="A393" s="17">
        <v>422</v>
      </c>
      <c r="B393" s="12" t="s">
        <v>481</v>
      </c>
      <c r="C393" s="12">
        <v>4</v>
      </c>
      <c r="D393" s="12" t="s">
        <v>57</v>
      </c>
      <c r="E393" s="12" t="s">
        <v>20</v>
      </c>
      <c r="F393" s="12" t="s">
        <v>21</v>
      </c>
      <c r="G393" s="12" t="s">
        <v>22</v>
      </c>
      <c r="H393" s="65"/>
      <c r="I393" s="16"/>
      <c r="J393" s="16"/>
      <c r="K393" s="16"/>
      <c r="L393" s="64"/>
      <c r="M393" s="15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2.75" customHeight="1" x14ac:dyDescent="0.25">
      <c r="A394" s="17">
        <v>423</v>
      </c>
      <c r="B394" s="12" t="s">
        <v>482</v>
      </c>
      <c r="C394" s="12">
        <v>1</v>
      </c>
      <c r="D394" s="12" t="s">
        <v>57</v>
      </c>
      <c r="E394" s="12" t="s">
        <v>83</v>
      </c>
      <c r="F394" s="12" t="s">
        <v>21</v>
      </c>
      <c r="G394" s="12" t="s">
        <v>84</v>
      </c>
      <c r="H394" s="65"/>
      <c r="I394" s="16"/>
      <c r="J394" s="16"/>
      <c r="K394" s="16"/>
      <c r="L394" s="64"/>
      <c r="M394" s="15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2.75" customHeight="1" x14ac:dyDescent="0.25">
      <c r="A395" s="17">
        <v>424</v>
      </c>
      <c r="B395" s="12" t="s">
        <v>483</v>
      </c>
      <c r="C395" s="12">
        <v>2</v>
      </c>
      <c r="D395" s="12" t="s">
        <v>57</v>
      </c>
      <c r="E395" s="12" t="s">
        <v>83</v>
      </c>
      <c r="F395" s="12" t="s">
        <v>21</v>
      </c>
      <c r="G395" s="12" t="s">
        <v>84</v>
      </c>
      <c r="H395" s="65"/>
      <c r="I395" s="16"/>
      <c r="J395" s="16"/>
      <c r="K395" s="16"/>
      <c r="L395" s="64"/>
      <c r="M395" s="15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2.75" customHeight="1" x14ac:dyDescent="0.25">
      <c r="A396" s="17">
        <v>425</v>
      </c>
      <c r="B396" s="12" t="s">
        <v>484</v>
      </c>
      <c r="C396" s="12">
        <v>2</v>
      </c>
      <c r="D396" s="12" t="s">
        <v>57</v>
      </c>
      <c r="E396" s="12" t="s">
        <v>83</v>
      </c>
      <c r="F396" s="12" t="s">
        <v>21</v>
      </c>
      <c r="G396" s="12" t="s">
        <v>84</v>
      </c>
      <c r="H396" s="65"/>
      <c r="I396" s="16"/>
      <c r="J396" s="16"/>
      <c r="K396" s="16"/>
      <c r="L396" s="64"/>
      <c r="M396" s="15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2.75" customHeight="1" x14ac:dyDescent="0.25">
      <c r="A397" s="17">
        <v>426</v>
      </c>
      <c r="B397" s="12" t="s">
        <v>485</v>
      </c>
      <c r="C397" s="12">
        <v>3</v>
      </c>
      <c r="D397" s="12" t="s">
        <v>57</v>
      </c>
      <c r="E397" s="12" t="s">
        <v>83</v>
      </c>
      <c r="F397" s="12" t="s">
        <v>21</v>
      </c>
      <c r="G397" s="12" t="s">
        <v>84</v>
      </c>
      <c r="H397" s="65"/>
      <c r="I397" s="16"/>
      <c r="J397" s="16"/>
      <c r="K397" s="16"/>
      <c r="L397" s="64"/>
      <c r="M397" s="15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x14ac:dyDescent="0.25">
      <c r="A398" s="17">
        <v>427</v>
      </c>
      <c r="B398" s="12" t="s">
        <v>486</v>
      </c>
      <c r="C398" s="12">
        <v>4</v>
      </c>
      <c r="D398" s="12" t="s">
        <v>57</v>
      </c>
      <c r="E398" s="12" t="s">
        <v>83</v>
      </c>
      <c r="F398" s="12" t="s">
        <v>21</v>
      </c>
      <c r="G398" s="12" t="s">
        <v>84</v>
      </c>
      <c r="H398" s="65"/>
      <c r="I398" s="16"/>
      <c r="J398" s="16"/>
      <c r="K398" s="16"/>
      <c r="L398" s="64"/>
      <c r="M398" s="15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2.75" customHeight="1" x14ac:dyDescent="0.25">
      <c r="A399" s="17">
        <v>428</v>
      </c>
      <c r="B399" s="12" t="s">
        <v>487</v>
      </c>
      <c r="C399" s="12">
        <v>7</v>
      </c>
      <c r="D399" s="12" t="s">
        <v>57</v>
      </c>
      <c r="E399" s="12" t="s">
        <v>20</v>
      </c>
      <c r="F399" s="12" t="s">
        <v>165</v>
      </c>
      <c r="G399" s="12" t="s">
        <v>166</v>
      </c>
      <c r="H399" s="65"/>
      <c r="I399" s="16"/>
      <c r="J399" s="16"/>
      <c r="K399" s="16"/>
      <c r="L399" s="64"/>
      <c r="M399" s="15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2.75" customHeight="1" x14ac:dyDescent="0.25">
      <c r="A400" s="17">
        <v>429</v>
      </c>
      <c r="B400" s="12" t="s">
        <v>488</v>
      </c>
      <c r="C400" s="12">
        <v>8</v>
      </c>
      <c r="D400" s="12" t="s">
        <v>57</v>
      </c>
      <c r="E400" s="12" t="s">
        <v>83</v>
      </c>
      <c r="F400" s="12" t="s">
        <v>165</v>
      </c>
      <c r="G400" s="12" t="s">
        <v>178</v>
      </c>
      <c r="H400" s="65"/>
      <c r="I400" s="16"/>
      <c r="J400" s="16"/>
      <c r="K400" s="16"/>
      <c r="L400" s="64"/>
      <c r="M400" s="15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2.75" customHeight="1" x14ac:dyDescent="0.25">
      <c r="A401" s="17">
        <v>430</v>
      </c>
      <c r="B401" s="12" t="s">
        <v>489</v>
      </c>
      <c r="C401" s="12">
        <v>8</v>
      </c>
      <c r="D401" s="12" t="s">
        <v>57</v>
      </c>
      <c r="E401" s="12" t="s">
        <v>83</v>
      </c>
      <c r="F401" s="12" t="s">
        <v>165</v>
      </c>
      <c r="G401" s="12" t="s">
        <v>178</v>
      </c>
      <c r="H401" s="65"/>
      <c r="I401" s="16"/>
      <c r="J401" s="16"/>
      <c r="K401" s="16"/>
      <c r="L401" s="64"/>
      <c r="M401" s="15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2.75" customHeight="1" x14ac:dyDescent="0.25">
      <c r="A402" s="17">
        <v>431</v>
      </c>
      <c r="B402" s="12" t="s">
        <v>490</v>
      </c>
      <c r="C402" s="12">
        <v>2</v>
      </c>
      <c r="D402" s="12" t="s">
        <v>57</v>
      </c>
      <c r="E402" s="12" t="s">
        <v>83</v>
      </c>
      <c r="F402" s="12" t="s">
        <v>21</v>
      </c>
      <c r="G402" s="12" t="s">
        <v>84</v>
      </c>
      <c r="H402" s="65"/>
      <c r="I402" s="16"/>
      <c r="J402" s="16"/>
      <c r="K402" s="16"/>
      <c r="L402" s="64"/>
      <c r="M402" s="15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2.75" customHeight="1" x14ac:dyDescent="0.25">
      <c r="A403" s="17">
        <v>432</v>
      </c>
      <c r="B403" s="12" t="s">
        <v>491</v>
      </c>
      <c r="C403" s="12">
        <v>3</v>
      </c>
      <c r="D403" s="12" t="s">
        <v>57</v>
      </c>
      <c r="E403" s="12" t="s">
        <v>20</v>
      </c>
      <c r="F403" s="12" t="s">
        <v>21</v>
      </c>
      <c r="G403" s="12" t="s">
        <v>22</v>
      </c>
      <c r="H403" s="65"/>
      <c r="I403" s="16"/>
      <c r="J403" s="16"/>
      <c r="K403" s="16"/>
      <c r="L403" s="64"/>
      <c r="M403" s="15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2.75" customHeight="1" x14ac:dyDescent="0.25">
      <c r="A404" s="17">
        <v>435</v>
      </c>
      <c r="B404" s="12" t="s">
        <v>492</v>
      </c>
      <c r="C404" s="12">
        <v>1</v>
      </c>
      <c r="D404" s="12" t="s">
        <v>32</v>
      </c>
      <c r="E404" s="12" t="s">
        <v>20</v>
      </c>
      <c r="F404" s="12" t="s">
        <v>21</v>
      </c>
      <c r="G404" s="12" t="s">
        <v>22</v>
      </c>
      <c r="H404" s="65"/>
      <c r="I404" s="16"/>
      <c r="J404" s="16"/>
      <c r="K404" s="16"/>
      <c r="L404" s="64"/>
      <c r="M404" s="15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2.75" customHeight="1" x14ac:dyDescent="0.25">
      <c r="A405" s="17">
        <v>436</v>
      </c>
      <c r="B405" s="12" t="s">
        <v>493</v>
      </c>
      <c r="C405" s="12">
        <v>2</v>
      </c>
      <c r="D405" s="12" t="s">
        <v>32</v>
      </c>
      <c r="E405" s="12" t="s">
        <v>20</v>
      </c>
      <c r="F405" s="12" t="s">
        <v>21</v>
      </c>
      <c r="G405" s="12" t="s">
        <v>22</v>
      </c>
      <c r="H405" s="65"/>
      <c r="I405" s="16"/>
      <c r="J405" s="16"/>
      <c r="K405" s="16"/>
      <c r="L405" s="64"/>
      <c r="M405" s="15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2.75" customHeight="1" x14ac:dyDescent="0.25">
      <c r="A406" s="17">
        <v>437</v>
      </c>
      <c r="B406" s="12" t="s">
        <v>494</v>
      </c>
      <c r="C406" s="12">
        <v>2</v>
      </c>
      <c r="D406" s="12" t="s">
        <v>32</v>
      </c>
      <c r="E406" s="12" t="s">
        <v>20</v>
      </c>
      <c r="F406" s="12" t="s">
        <v>21</v>
      </c>
      <c r="G406" s="12" t="s">
        <v>22</v>
      </c>
      <c r="H406" s="65"/>
      <c r="I406" s="16"/>
      <c r="J406" s="16"/>
      <c r="K406" s="16"/>
      <c r="L406" s="64"/>
      <c r="M406" s="15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2.75" customHeight="1" x14ac:dyDescent="0.25">
      <c r="A407" s="17">
        <v>438</v>
      </c>
      <c r="B407" s="12" t="s">
        <v>495</v>
      </c>
      <c r="C407" s="12">
        <v>3</v>
      </c>
      <c r="D407" s="12" t="s">
        <v>32</v>
      </c>
      <c r="E407" s="12" t="s">
        <v>20</v>
      </c>
      <c r="F407" s="12" t="s">
        <v>21</v>
      </c>
      <c r="G407" s="12" t="s">
        <v>22</v>
      </c>
      <c r="H407" s="65"/>
      <c r="I407" s="16"/>
      <c r="J407" s="16"/>
      <c r="K407" s="16"/>
      <c r="L407" s="64"/>
      <c r="M407" s="15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2.75" customHeight="1" x14ac:dyDescent="0.25">
      <c r="A408" s="17">
        <v>439</v>
      </c>
      <c r="B408" s="12" t="s">
        <v>496</v>
      </c>
      <c r="C408" s="12">
        <v>4</v>
      </c>
      <c r="D408" s="12" t="s">
        <v>32</v>
      </c>
      <c r="E408" s="12" t="s">
        <v>20</v>
      </c>
      <c r="F408" s="12" t="s">
        <v>21</v>
      </c>
      <c r="G408" s="12" t="s">
        <v>22</v>
      </c>
      <c r="H408" s="65"/>
      <c r="I408" s="16"/>
      <c r="J408" s="16"/>
      <c r="K408" s="16"/>
      <c r="L408" s="64"/>
      <c r="M408" s="15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2.75" customHeight="1" x14ac:dyDescent="0.25">
      <c r="A409" s="17">
        <v>440</v>
      </c>
      <c r="B409" s="12" t="s">
        <v>497</v>
      </c>
      <c r="C409" s="12">
        <v>4</v>
      </c>
      <c r="D409" s="12" t="s">
        <v>32</v>
      </c>
      <c r="E409" s="12" t="s">
        <v>20</v>
      </c>
      <c r="F409" s="12" t="s">
        <v>21</v>
      </c>
      <c r="G409" s="12" t="s">
        <v>22</v>
      </c>
      <c r="H409" s="65"/>
      <c r="I409" s="16"/>
      <c r="J409" s="16"/>
      <c r="K409" s="16"/>
      <c r="L409" s="64"/>
      <c r="M409" s="15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2.75" customHeight="1" x14ac:dyDescent="0.25">
      <c r="A410" s="17">
        <v>441</v>
      </c>
      <c r="B410" s="12" t="s">
        <v>498</v>
      </c>
      <c r="C410" s="12">
        <v>1</v>
      </c>
      <c r="D410" s="12" t="s">
        <v>32</v>
      </c>
      <c r="E410" s="12" t="s">
        <v>83</v>
      </c>
      <c r="F410" s="12" t="s">
        <v>21</v>
      </c>
      <c r="G410" s="12" t="s">
        <v>84</v>
      </c>
      <c r="H410" s="65"/>
      <c r="I410" s="16"/>
      <c r="J410" s="16"/>
      <c r="K410" s="16"/>
      <c r="L410" s="64"/>
      <c r="M410" s="15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2.75" customHeight="1" x14ac:dyDescent="0.25">
      <c r="A411" s="17">
        <v>442</v>
      </c>
      <c r="B411" s="12" t="s">
        <v>499</v>
      </c>
      <c r="C411" s="12">
        <v>1</v>
      </c>
      <c r="D411" s="12" t="s">
        <v>32</v>
      </c>
      <c r="E411" s="12" t="s">
        <v>83</v>
      </c>
      <c r="F411" s="12" t="s">
        <v>21</v>
      </c>
      <c r="G411" s="12" t="s">
        <v>84</v>
      </c>
      <c r="H411" s="65"/>
      <c r="I411" s="16"/>
      <c r="J411" s="16"/>
      <c r="K411" s="16"/>
      <c r="L411" s="64"/>
      <c r="M411" s="15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2.75" customHeight="1" x14ac:dyDescent="0.25">
      <c r="A412" s="17">
        <v>443</v>
      </c>
      <c r="B412" s="12" t="s">
        <v>500</v>
      </c>
      <c r="C412" s="12">
        <v>2</v>
      </c>
      <c r="D412" s="12" t="s">
        <v>32</v>
      </c>
      <c r="E412" s="12" t="s">
        <v>83</v>
      </c>
      <c r="F412" s="12" t="s">
        <v>21</v>
      </c>
      <c r="G412" s="12" t="s">
        <v>84</v>
      </c>
      <c r="H412" s="65"/>
      <c r="I412" s="16"/>
      <c r="J412" s="16"/>
      <c r="K412" s="16"/>
      <c r="L412" s="64"/>
      <c r="M412" s="15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2.75" customHeight="1" x14ac:dyDescent="0.25">
      <c r="A413" s="17">
        <v>444</v>
      </c>
      <c r="B413" s="12" t="s">
        <v>501</v>
      </c>
      <c r="C413" s="12">
        <v>2</v>
      </c>
      <c r="D413" s="12" t="s">
        <v>32</v>
      </c>
      <c r="E413" s="12" t="s">
        <v>83</v>
      </c>
      <c r="F413" s="12" t="s">
        <v>21</v>
      </c>
      <c r="G413" s="12" t="s">
        <v>84</v>
      </c>
      <c r="H413" s="65"/>
      <c r="I413" s="16"/>
      <c r="J413" s="16"/>
      <c r="K413" s="16"/>
      <c r="L413" s="64"/>
      <c r="M413" s="15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2.75" customHeight="1" x14ac:dyDescent="0.25">
      <c r="A414" s="17">
        <v>445</v>
      </c>
      <c r="B414" s="12" t="s">
        <v>502</v>
      </c>
      <c r="C414" s="12">
        <v>2</v>
      </c>
      <c r="D414" s="12" t="s">
        <v>32</v>
      </c>
      <c r="E414" s="12" t="s">
        <v>83</v>
      </c>
      <c r="F414" s="12" t="s">
        <v>21</v>
      </c>
      <c r="G414" s="12" t="s">
        <v>84</v>
      </c>
      <c r="H414" s="65"/>
      <c r="I414" s="16"/>
      <c r="J414" s="16"/>
      <c r="K414" s="16"/>
      <c r="L414" s="64"/>
      <c r="M414" s="15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2.75" customHeight="1" x14ac:dyDescent="0.25">
      <c r="A415" s="17">
        <v>446</v>
      </c>
      <c r="B415" s="12" t="s">
        <v>503</v>
      </c>
      <c r="C415" s="12">
        <v>3</v>
      </c>
      <c r="D415" s="12" t="s">
        <v>32</v>
      </c>
      <c r="E415" s="12" t="s">
        <v>83</v>
      </c>
      <c r="F415" s="12" t="s">
        <v>21</v>
      </c>
      <c r="G415" s="12" t="s">
        <v>84</v>
      </c>
      <c r="H415" s="65"/>
      <c r="I415" s="16"/>
      <c r="J415" s="16"/>
      <c r="K415" s="16"/>
      <c r="L415" s="64"/>
      <c r="M415" s="15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2.75" customHeight="1" x14ac:dyDescent="0.25">
      <c r="A416" s="17">
        <v>447</v>
      </c>
      <c r="B416" s="12" t="s">
        <v>504</v>
      </c>
      <c r="C416" s="12">
        <v>4</v>
      </c>
      <c r="D416" s="12" t="s">
        <v>32</v>
      </c>
      <c r="E416" s="12" t="s">
        <v>83</v>
      </c>
      <c r="F416" s="12" t="s">
        <v>21</v>
      </c>
      <c r="G416" s="12" t="s">
        <v>84</v>
      </c>
      <c r="H416" s="65"/>
      <c r="I416" s="16"/>
      <c r="J416" s="16"/>
      <c r="K416" s="16"/>
      <c r="L416" s="64"/>
      <c r="M416" s="15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2.75" customHeight="1" x14ac:dyDescent="0.25">
      <c r="A417" s="17">
        <v>448</v>
      </c>
      <c r="B417" s="12" t="s">
        <v>505</v>
      </c>
      <c r="C417" s="12">
        <v>4</v>
      </c>
      <c r="D417" s="12" t="s">
        <v>32</v>
      </c>
      <c r="E417" s="12" t="s">
        <v>83</v>
      </c>
      <c r="F417" s="12" t="s">
        <v>21</v>
      </c>
      <c r="G417" s="12" t="s">
        <v>84</v>
      </c>
      <c r="H417" s="68"/>
      <c r="I417" s="16"/>
      <c r="J417" s="16"/>
      <c r="K417" s="16"/>
      <c r="L417" s="64"/>
      <c r="M417" s="15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2.75" customHeight="1" x14ac:dyDescent="0.25">
      <c r="A418" s="17">
        <v>449</v>
      </c>
      <c r="B418" s="12" t="s">
        <v>506</v>
      </c>
      <c r="C418" s="12">
        <v>4</v>
      </c>
      <c r="D418" s="12" t="s">
        <v>32</v>
      </c>
      <c r="E418" s="12" t="s">
        <v>83</v>
      </c>
      <c r="F418" s="12" t="s">
        <v>21</v>
      </c>
      <c r="G418" s="12" t="s">
        <v>84</v>
      </c>
      <c r="H418" s="69"/>
      <c r="I418" s="16"/>
      <c r="J418" s="16"/>
      <c r="K418" s="16"/>
      <c r="L418" s="64"/>
      <c r="M418" s="15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2.75" customHeight="1" x14ac:dyDescent="0.25">
      <c r="A419" s="17">
        <v>450</v>
      </c>
      <c r="B419" s="12" t="s">
        <v>507</v>
      </c>
      <c r="C419" s="12">
        <v>5</v>
      </c>
      <c r="D419" s="12" t="s">
        <v>32</v>
      </c>
      <c r="E419" s="12" t="s">
        <v>20</v>
      </c>
      <c r="F419" s="12" t="s">
        <v>131</v>
      </c>
      <c r="G419" s="12" t="s">
        <v>132</v>
      </c>
      <c r="H419" s="69"/>
      <c r="I419" s="16"/>
      <c r="J419" s="16"/>
      <c r="K419" s="16"/>
      <c r="L419" s="64"/>
      <c r="M419" s="15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2.75" customHeight="1" x14ac:dyDescent="0.25">
      <c r="A420" s="17">
        <v>451</v>
      </c>
      <c r="B420" s="12" t="s">
        <v>508</v>
      </c>
      <c r="C420" s="12">
        <v>5</v>
      </c>
      <c r="D420" s="12" t="s">
        <v>32</v>
      </c>
      <c r="E420" s="12" t="s">
        <v>20</v>
      </c>
      <c r="F420" s="12" t="s">
        <v>131</v>
      </c>
      <c r="G420" s="12" t="s">
        <v>132</v>
      </c>
      <c r="H420" s="68"/>
      <c r="I420" s="16"/>
      <c r="J420" s="16"/>
      <c r="K420" s="16"/>
      <c r="L420" s="64"/>
      <c r="M420" s="15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2.75" customHeight="1" x14ac:dyDescent="0.25">
      <c r="A421" s="17">
        <v>452</v>
      </c>
      <c r="B421" s="12" t="s">
        <v>509</v>
      </c>
      <c r="C421" s="12">
        <v>5</v>
      </c>
      <c r="D421" s="12" t="s">
        <v>32</v>
      </c>
      <c r="E421" s="12" t="s">
        <v>20</v>
      </c>
      <c r="F421" s="12" t="s">
        <v>131</v>
      </c>
      <c r="G421" s="12" t="s">
        <v>132</v>
      </c>
      <c r="H421" s="65"/>
      <c r="I421" s="16"/>
      <c r="J421" s="16"/>
      <c r="K421" s="16"/>
      <c r="L421" s="64"/>
      <c r="M421" s="15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2.75" customHeight="1" x14ac:dyDescent="0.25">
      <c r="A422" s="17">
        <v>453</v>
      </c>
      <c r="B422" s="12" t="s">
        <v>510</v>
      </c>
      <c r="C422" s="12">
        <v>6</v>
      </c>
      <c r="D422" s="12" t="s">
        <v>32</v>
      </c>
      <c r="E422" s="12" t="s">
        <v>20</v>
      </c>
      <c r="F422" s="12" t="s">
        <v>131</v>
      </c>
      <c r="G422" s="12" t="s">
        <v>132</v>
      </c>
      <c r="H422" s="65"/>
      <c r="I422" s="16"/>
      <c r="J422" s="16"/>
      <c r="K422" s="16"/>
      <c r="L422" s="64"/>
      <c r="M422" s="15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2.75" customHeight="1" x14ac:dyDescent="0.25">
      <c r="A423" s="17">
        <v>454</v>
      </c>
      <c r="B423" s="12" t="s">
        <v>511</v>
      </c>
      <c r="C423" s="12">
        <v>5</v>
      </c>
      <c r="D423" s="12" t="s">
        <v>32</v>
      </c>
      <c r="E423" s="12" t="s">
        <v>20</v>
      </c>
      <c r="F423" s="12" t="s">
        <v>131</v>
      </c>
      <c r="G423" s="12" t="s">
        <v>132</v>
      </c>
      <c r="H423" s="68"/>
      <c r="I423" s="16"/>
      <c r="J423" s="16"/>
      <c r="K423" s="16"/>
      <c r="L423" s="64"/>
      <c r="M423" s="15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2.75" customHeight="1" x14ac:dyDescent="0.25">
      <c r="A424" s="17">
        <v>455</v>
      </c>
      <c r="B424" s="12" t="s">
        <v>512</v>
      </c>
      <c r="C424" s="12">
        <v>5</v>
      </c>
      <c r="D424" s="12" t="s">
        <v>32</v>
      </c>
      <c r="E424" s="12" t="s">
        <v>20</v>
      </c>
      <c r="F424" s="12" t="s">
        <v>131</v>
      </c>
      <c r="G424" s="12" t="s">
        <v>132</v>
      </c>
      <c r="H424" s="68"/>
      <c r="I424" s="16"/>
      <c r="J424" s="16"/>
      <c r="K424" s="16"/>
      <c r="L424" s="64"/>
      <c r="M424" s="15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2.75" customHeight="1" x14ac:dyDescent="0.25">
      <c r="A425" s="17">
        <v>456</v>
      </c>
      <c r="B425" s="12" t="s">
        <v>513</v>
      </c>
      <c r="C425" s="12">
        <v>5</v>
      </c>
      <c r="D425" s="12" t="s">
        <v>32</v>
      </c>
      <c r="E425" s="12" t="s">
        <v>20</v>
      </c>
      <c r="F425" s="12" t="s">
        <v>131</v>
      </c>
      <c r="G425" s="12" t="s">
        <v>132</v>
      </c>
      <c r="H425" s="65"/>
      <c r="I425" s="16"/>
      <c r="J425" s="16"/>
      <c r="K425" s="16"/>
      <c r="L425" s="64"/>
      <c r="M425" s="15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2.75" customHeight="1" x14ac:dyDescent="0.25">
      <c r="A426" s="17">
        <v>457</v>
      </c>
      <c r="B426" s="12" t="s">
        <v>514</v>
      </c>
      <c r="C426" s="12">
        <v>5</v>
      </c>
      <c r="D426" s="12" t="s">
        <v>32</v>
      </c>
      <c r="E426" s="12" t="s">
        <v>20</v>
      </c>
      <c r="F426" s="12" t="s">
        <v>131</v>
      </c>
      <c r="G426" s="12" t="s">
        <v>132</v>
      </c>
      <c r="H426" s="68"/>
      <c r="I426" s="16"/>
      <c r="J426" s="16"/>
      <c r="K426" s="16"/>
      <c r="L426" s="64"/>
      <c r="M426" s="15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2.75" customHeight="1" x14ac:dyDescent="0.25">
      <c r="A427" s="17">
        <v>458</v>
      </c>
      <c r="B427" s="12" t="s">
        <v>515</v>
      </c>
      <c r="C427" s="12">
        <v>6</v>
      </c>
      <c r="D427" s="12" t="s">
        <v>32</v>
      </c>
      <c r="E427" s="12" t="s">
        <v>20</v>
      </c>
      <c r="F427" s="12" t="s">
        <v>131</v>
      </c>
      <c r="G427" s="12" t="s">
        <v>132</v>
      </c>
      <c r="H427" s="68"/>
      <c r="I427" s="16"/>
      <c r="J427" s="16"/>
      <c r="K427" s="16"/>
      <c r="L427" s="64"/>
      <c r="M427" s="15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2.75" customHeight="1" x14ac:dyDescent="0.25">
      <c r="A428" s="17">
        <v>459</v>
      </c>
      <c r="B428" s="12" t="s">
        <v>516</v>
      </c>
      <c r="C428" s="12">
        <v>6</v>
      </c>
      <c r="D428" s="12" t="s">
        <v>32</v>
      </c>
      <c r="E428" s="12" t="s">
        <v>20</v>
      </c>
      <c r="F428" s="12" t="s">
        <v>131</v>
      </c>
      <c r="G428" s="12" t="s">
        <v>132</v>
      </c>
      <c r="H428" s="68"/>
      <c r="I428" s="16"/>
      <c r="J428" s="16"/>
      <c r="K428" s="16"/>
      <c r="L428" s="64"/>
      <c r="M428" s="15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2.75" customHeight="1" x14ac:dyDescent="0.25">
      <c r="A429" s="17">
        <v>460</v>
      </c>
      <c r="B429" s="12" t="s">
        <v>517</v>
      </c>
      <c r="C429" s="12">
        <v>6</v>
      </c>
      <c r="D429" s="12" t="s">
        <v>32</v>
      </c>
      <c r="E429" s="12" t="s">
        <v>20</v>
      </c>
      <c r="F429" s="12" t="s">
        <v>131</v>
      </c>
      <c r="G429" s="12" t="s">
        <v>132</v>
      </c>
      <c r="H429" s="68"/>
      <c r="I429" s="16"/>
      <c r="J429" s="16"/>
      <c r="K429" s="16"/>
      <c r="L429" s="64"/>
      <c r="M429" s="15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2.75" customHeight="1" x14ac:dyDescent="0.25">
      <c r="A430" s="17">
        <v>461</v>
      </c>
      <c r="B430" s="12" t="s">
        <v>518</v>
      </c>
      <c r="C430" s="12">
        <v>5</v>
      </c>
      <c r="D430" s="12" t="s">
        <v>32</v>
      </c>
      <c r="E430" s="12" t="s">
        <v>83</v>
      </c>
      <c r="F430" s="12" t="s">
        <v>131</v>
      </c>
      <c r="G430" s="12" t="s">
        <v>151</v>
      </c>
      <c r="H430" s="65"/>
      <c r="I430" s="16"/>
      <c r="J430" s="16"/>
      <c r="K430" s="16"/>
      <c r="L430" s="64"/>
      <c r="M430" s="15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2.75" customHeight="1" x14ac:dyDescent="0.25">
      <c r="A431" s="17">
        <v>462</v>
      </c>
      <c r="B431" s="12" t="s">
        <v>519</v>
      </c>
      <c r="C431" s="12">
        <v>7</v>
      </c>
      <c r="D431" s="12" t="s">
        <v>32</v>
      </c>
      <c r="E431" s="12" t="s">
        <v>20</v>
      </c>
      <c r="F431" s="12" t="s">
        <v>165</v>
      </c>
      <c r="G431" s="12" t="s">
        <v>166</v>
      </c>
      <c r="H431" s="68"/>
      <c r="I431" s="16"/>
      <c r="J431" s="16"/>
      <c r="K431" s="16"/>
      <c r="L431" s="64"/>
      <c r="M431" s="15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2.75" customHeight="1" x14ac:dyDescent="0.25">
      <c r="A432" s="17">
        <v>463</v>
      </c>
      <c r="B432" s="12" t="s">
        <v>520</v>
      </c>
      <c r="C432" s="12">
        <v>7</v>
      </c>
      <c r="D432" s="12" t="s">
        <v>32</v>
      </c>
      <c r="E432" s="12" t="s">
        <v>83</v>
      </c>
      <c r="F432" s="12" t="s">
        <v>165</v>
      </c>
      <c r="G432" s="12" t="s">
        <v>178</v>
      </c>
      <c r="H432" s="68"/>
      <c r="I432" s="16"/>
      <c r="J432" s="16"/>
      <c r="K432" s="16"/>
      <c r="L432" s="64"/>
      <c r="M432" s="15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2.75" customHeight="1" x14ac:dyDescent="0.25">
      <c r="A433" s="17">
        <v>464</v>
      </c>
      <c r="B433" s="12" t="s">
        <v>521</v>
      </c>
      <c r="C433" s="12">
        <v>8</v>
      </c>
      <c r="D433" s="12" t="s">
        <v>32</v>
      </c>
      <c r="E433" s="12" t="s">
        <v>20</v>
      </c>
      <c r="F433" s="12" t="s">
        <v>165</v>
      </c>
      <c r="G433" s="12" t="s">
        <v>166</v>
      </c>
      <c r="H433" s="68"/>
      <c r="I433" s="16"/>
      <c r="J433" s="16"/>
      <c r="K433" s="16"/>
      <c r="L433" s="64"/>
      <c r="M433" s="15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2.75" customHeight="1" x14ac:dyDescent="0.25">
      <c r="A434" s="17">
        <v>465</v>
      </c>
      <c r="B434" s="12" t="s">
        <v>522</v>
      </c>
      <c r="C434" s="12">
        <v>8</v>
      </c>
      <c r="D434" s="12" t="s">
        <v>32</v>
      </c>
      <c r="E434" s="12" t="s">
        <v>20</v>
      </c>
      <c r="F434" s="12" t="s">
        <v>165</v>
      </c>
      <c r="G434" s="12" t="s">
        <v>166</v>
      </c>
      <c r="H434" s="68"/>
      <c r="I434" s="16"/>
      <c r="J434" s="16"/>
      <c r="K434" s="16"/>
      <c r="L434" s="64"/>
      <c r="M434" s="15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2.75" customHeight="1" x14ac:dyDescent="0.25">
      <c r="A435" s="17">
        <v>466</v>
      </c>
      <c r="B435" s="12" t="s">
        <v>523</v>
      </c>
      <c r="C435" s="12">
        <v>7</v>
      </c>
      <c r="D435" s="12" t="s">
        <v>32</v>
      </c>
      <c r="E435" s="12" t="s">
        <v>83</v>
      </c>
      <c r="F435" s="12" t="s">
        <v>165</v>
      </c>
      <c r="G435" s="12" t="s">
        <v>178</v>
      </c>
      <c r="H435" s="68"/>
      <c r="I435" s="16"/>
      <c r="J435" s="16"/>
      <c r="K435" s="16"/>
      <c r="L435" s="64"/>
      <c r="M435" s="15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2.75" customHeight="1" x14ac:dyDescent="0.25">
      <c r="A436" s="17">
        <v>467</v>
      </c>
      <c r="B436" s="12" t="s">
        <v>524</v>
      </c>
      <c r="C436" s="12">
        <v>7</v>
      </c>
      <c r="D436" s="12" t="s">
        <v>32</v>
      </c>
      <c r="E436" s="12" t="s">
        <v>83</v>
      </c>
      <c r="F436" s="12" t="s">
        <v>165</v>
      </c>
      <c r="G436" s="12" t="s">
        <v>178</v>
      </c>
      <c r="H436" s="69"/>
      <c r="I436" s="16"/>
      <c r="J436" s="16"/>
      <c r="K436" s="16"/>
      <c r="L436" s="64"/>
      <c r="M436" s="15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2.75" customHeight="1" x14ac:dyDescent="0.25">
      <c r="A437" s="17">
        <v>468</v>
      </c>
      <c r="B437" s="12" t="s">
        <v>525</v>
      </c>
      <c r="C437" s="12">
        <v>7</v>
      </c>
      <c r="D437" s="12" t="s">
        <v>32</v>
      </c>
      <c r="E437" s="12" t="s">
        <v>83</v>
      </c>
      <c r="F437" s="12" t="s">
        <v>165</v>
      </c>
      <c r="G437" s="12" t="s">
        <v>178</v>
      </c>
      <c r="H437" s="68"/>
      <c r="I437" s="16"/>
      <c r="J437" s="16"/>
      <c r="K437" s="16"/>
      <c r="L437" s="64"/>
      <c r="M437" s="15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2.75" customHeight="1" x14ac:dyDescent="0.25">
      <c r="A438" s="17">
        <v>469</v>
      </c>
      <c r="B438" s="12" t="s">
        <v>526</v>
      </c>
      <c r="C438" s="12">
        <v>8</v>
      </c>
      <c r="D438" s="12" t="s">
        <v>32</v>
      </c>
      <c r="E438" s="12" t="s">
        <v>83</v>
      </c>
      <c r="F438" s="12" t="s">
        <v>165</v>
      </c>
      <c r="G438" s="12" t="s">
        <v>178</v>
      </c>
      <c r="H438" s="68"/>
      <c r="I438" s="16"/>
      <c r="J438" s="16"/>
      <c r="K438" s="16"/>
      <c r="L438" s="64"/>
      <c r="M438" s="15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2.75" customHeight="1" x14ac:dyDescent="0.25">
      <c r="A439" s="17">
        <v>470</v>
      </c>
      <c r="B439" s="12" t="s">
        <v>527</v>
      </c>
      <c r="C439" s="12">
        <v>8</v>
      </c>
      <c r="D439" s="12" t="s">
        <v>32</v>
      </c>
      <c r="E439" s="12" t="s">
        <v>83</v>
      </c>
      <c r="F439" s="12" t="s">
        <v>165</v>
      </c>
      <c r="G439" s="12" t="s">
        <v>178</v>
      </c>
      <c r="H439" s="68"/>
      <c r="I439" s="16"/>
      <c r="J439" s="16"/>
      <c r="K439" s="16"/>
      <c r="L439" s="64"/>
      <c r="M439" s="15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2.75" customHeight="1" x14ac:dyDescent="0.25">
      <c r="A440" s="17">
        <v>471</v>
      </c>
      <c r="B440" s="12" t="s">
        <v>528</v>
      </c>
      <c r="C440" s="12">
        <v>7</v>
      </c>
      <c r="D440" s="12" t="s">
        <v>32</v>
      </c>
      <c r="E440" s="12" t="s">
        <v>20</v>
      </c>
      <c r="F440" s="12" t="s">
        <v>165</v>
      </c>
      <c r="G440" s="12" t="s">
        <v>166</v>
      </c>
      <c r="H440" s="68"/>
      <c r="I440" s="16"/>
      <c r="J440" s="16"/>
      <c r="K440" s="16"/>
      <c r="L440" s="64"/>
      <c r="M440" s="15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x14ac:dyDescent="0.25">
      <c r="A441" s="17">
        <v>480</v>
      </c>
      <c r="B441" s="12" t="s">
        <v>529</v>
      </c>
      <c r="C441" s="12">
        <v>2</v>
      </c>
      <c r="D441" s="12" t="s">
        <v>63</v>
      </c>
      <c r="E441" s="12" t="s">
        <v>20</v>
      </c>
      <c r="F441" s="12" t="s">
        <v>21</v>
      </c>
      <c r="G441" s="12" t="s">
        <v>22</v>
      </c>
      <c r="H441" s="65"/>
      <c r="I441" s="16"/>
      <c r="J441" s="16"/>
      <c r="K441" s="16"/>
      <c r="L441" s="64"/>
      <c r="M441" s="15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x14ac:dyDescent="0.25">
      <c r="A442" s="17">
        <v>481</v>
      </c>
      <c r="B442" s="12" t="s">
        <v>530</v>
      </c>
      <c r="C442" s="12">
        <v>2</v>
      </c>
      <c r="D442" s="12" t="s">
        <v>63</v>
      </c>
      <c r="E442" s="12" t="s">
        <v>20</v>
      </c>
      <c r="F442" s="12" t="s">
        <v>21</v>
      </c>
      <c r="G442" s="12" t="s">
        <v>22</v>
      </c>
      <c r="H442" s="68"/>
      <c r="I442" s="16"/>
      <c r="J442" s="16"/>
      <c r="K442" s="16"/>
      <c r="L442" s="64"/>
      <c r="M442" s="15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2.75" customHeight="1" x14ac:dyDescent="0.25">
      <c r="A443" s="17">
        <v>482</v>
      </c>
      <c r="B443" s="12" t="s">
        <v>531</v>
      </c>
      <c r="C443" s="12">
        <v>3</v>
      </c>
      <c r="D443" s="12" t="s">
        <v>63</v>
      </c>
      <c r="E443" s="12" t="s">
        <v>20</v>
      </c>
      <c r="F443" s="12" t="s">
        <v>21</v>
      </c>
      <c r="G443" s="12" t="s">
        <v>22</v>
      </c>
      <c r="H443" s="65"/>
      <c r="I443" s="16"/>
      <c r="J443" s="16"/>
      <c r="K443" s="16"/>
      <c r="L443" s="64"/>
      <c r="M443" s="15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2.75" customHeight="1" x14ac:dyDescent="0.25">
      <c r="A444" s="17">
        <v>483</v>
      </c>
      <c r="B444" s="12" t="s">
        <v>532</v>
      </c>
      <c r="C444" s="12">
        <v>3</v>
      </c>
      <c r="D444" s="12" t="s">
        <v>63</v>
      </c>
      <c r="E444" s="12" t="s">
        <v>20</v>
      </c>
      <c r="F444" s="12" t="s">
        <v>21</v>
      </c>
      <c r="G444" s="12" t="s">
        <v>22</v>
      </c>
      <c r="H444" s="68"/>
      <c r="I444" s="16"/>
      <c r="J444" s="16"/>
      <c r="K444" s="16"/>
      <c r="L444" s="64"/>
      <c r="M444" s="15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2.75" customHeight="1" x14ac:dyDescent="0.25">
      <c r="A445" s="17">
        <v>484</v>
      </c>
      <c r="B445" s="12" t="s">
        <v>533</v>
      </c>
      <c r="C445" s="12">
        <v>3</v>
      </c>
      <c r="D445" s="12" t="s">
        <v>63</v>
      </c>
      <c r="E445" s="12" t="s">
        <v>20</v>
      </c>
      <c r="F445" s="12" t="s">
        <v>21</v>
      </c>
      <c r="G445" s="12" t="s">
        <v>22</v>
      </c>
      <c r="H445" s="68"/>
      <c r="I445" s="16"/>
      <c r="J445" s="16"/>
      <c r="K445" s="16"/>
      <c r="L445" s="64"/>
      <c r="M445" s="15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2.75" customHeight="1" x14ac:dyDescent="0.25">
      <c r="A446" s="17">
        <v>485</v>
      </c>
      <c r="B446" s="12" t="s">
        <v>534</v>
      </c>
      <c r="C446" s="12">
        <v>3</v>
      </c>
      <c r="D446" s="12" t="s">
        <v>63</v>
      </c>
      <c r="E446" s="12" t="s">
        <v>20</v>
      </c>
      <c r="F446" s="12" t="s">
        <v>21</v>
      </c>
      <c r="G446" s="12" t="s">
        <v>22</v>
      </c>
      <c r="H446" s="68"/>
      <c r="I446" s="16"/>
      <c r="J446" s="16"/>
      <c r="K446" s="16"/>
      <c r="L446" s="64"/>
      <c r="M446" s="15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2.75" customHeight="1" x14ac:dyDescent="0.25">
      <c r="A447" s="17">
        <v>486</v>
      </c>
      <c r="B447" s="12" t="s">
        <v>535</v>
      </c>
      <c r="C447" s="12">
        <v>4</v>
      </c>
      <c r="D447" s="12" t="s">
        <v>63</v>
      </c>
      <c r="E447" s="12" t="s">
        <v>20</v>
      </c>
      <c r="F447" s="12" t="s">
        <v>21</v>
      </c>
      <c r="G447" s="12" t="s">
        <v>22</v>
      </c>
      <c r="H447" s="68"/>
      <c r="I447" s="16"/>
      <c r="J447" s="16"/>
      <c r="K447" s="16"/>
      <c r="L447" s="64"/>
      <c r="M447" s="15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2.75" customHeight="1" x14ac:dyDescent="0.25">
      <c r="A448" s="17">
        <v>487</v>
      </c>
      <c r="B448" s="12" t="s">
        <v>536</v>
      </c>
      <c r="C448" s="12">
        <v>0</v>
      </c>
      <c r="D448" s="12" t="s">
        <v>63</v>
      </c>
      <c r="E448" s="12" t="s">
        <v>20</v>
      </c>
      <c r="F448" s="12" t="s">
        <v>21</v>
      </c>
      <c r="G448" s="12" t="s">
        <v>22</v>
      </c>
      <c r="H448" s="68"/>
      <c r="I448" s="16"/>
      <c r="J448" s="16"/>
      <c r="K448" s="16"/>
      <c r="L448" s="64"/>
      <c r="M448" s="15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2.75" customHeight="1" x14ac:dyDescent="0.25">
      <c r="A449" s="17">
        <v>488</v>
      </c>
      <c r="B449" s="12" t="s">
        <v>537</v>
      </c>
      <c r="C449" s="12">
        <v>0</v>
      </c>
      <c r="D449" s="12" t="s">
        <v>63</v>
      </c>
      <c r="E449" s="12" t="s">
        <v>20</v>
      </c>
      <c r="F449" s="12" t="s">
        <v>21</v>
      </c>
      <c r="G449" s="12" t="s">
        <v>22</v>
      </c>
      <c r="H449" s="65"/>
      <c r="I449" s="16"/>
      <c r="J449" s="16"/>
      <c r="K449" s="16"/>
      <c r="L449" s="64"/>
      <c r="M449" s="15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2.75" customHeight="1" x14ac:dyDescent="0.25">
      <c r="A450" s="17">
        <v>489</v>
      </c>
      <c r="B450" s="12" t="s">
        <v>538</v>
      </c>
      <c r="C450" s="12">
        <v>2</v>
      </c>
      <c r="D450" s="12" t="s">
        <v>63</v>
      </c>
      <c r="E450" s="12" t="s">
        <v>83</v>
      </c>
      <c r="F450" s="12" t="s">
        <v>21</v>
      </c>
      <c r="G450" s="12" t="s">
        <v>84</v>
      </c>
      <c r="H450" s="68"/>
      <c r="I450" s="16"/>
      <c r="J450" s="16"/>
      <c r="K450" s="16"/>
      <c r="L450" s="64"/>
      <c r="M450" s="15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2.75" customHeight="1" x14ac:dyDescent="0.25">
      <c r="A451" s="17">
        <v>490</v>
      </c>
      <c r="B451" s="12" t="s">
        <v>539</v>
      </c>
      <c r="C451" s="12">
        <v>2</v>
      </c>
      <c r="D451" s="12" t="s">
        <v>63</v>
      </c>
      <c r="E451" s="12" t="s">
        <v>83</v>
      </c>
      <c r="F451" s="12" t="s">
        <v>21</v>
      </c>
      <c r="G451" s="12" t="s">
        <v>84</v>
      </c>
      <c r="H451" s="65"/>
      <c r="I451" s="16"/>
      <c r="J451" s="16"/>
      <c r="K451" s="16"/>
      <c r="L451" s="64"/>
      <c r="M451" s="15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2.75" customHeight="1" x14ac:dyDescent="0.25">
      <c r="A452" s="17">
        <v>491</v>
      </c>
      <c r="B452" s="12" t="s">
        <v>540</v>
      </c>
      <c r="C452" s="12">
        <v>3</v>
      </c>
      <c r="D452" s="12" t="s">
        <v>63</v>
      </c>
      <c r="E452" s="12" t="s">
        <v>83</v>
      </c>
      <c r="F452" s="12" t="s">
        <v>21</v>
      </c>
      <c r="G452" s="12" t="s">
        <v>84</v>
      </c>
      <c r="H452" s="65"/>
      <c r="I452" s="16"/>
      <c r="J452" s="16"/>
      <c r="K452" s="16"/>
      <c r="L452" s="64"/>
      <c r="M452" s="15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2.75" customHeight="1" x14ac:dyDescent="0.25">
      <c r="A453" s="17">
        <v>492</v>
      </c>
      <c r="B453" s="12" t="s">
        <v>541</v>
      </c>
      <c r="C453" s="12">
        <v>3</v>
      </c>
      <c r="D453" s="12" t="s">
        <v>63</v>
      </c>
      <c r="E453" s="12" t="s">
        <v>83</v>
      </c>
      <c r="F453" s="12" t="s">
        <v>21</v>
      </c>
      <c r="G453" s="12" t="s">
        <v>84</v>
      </c>
      <c r="H453" s="65"/>
      <c r="I453" s="16"/>
      <c r="J453" s="16"/>
      <c r="K453" s="16"/>
      <c r="L453" s="64"/>
      <c r="M453" s="15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2.75" customHeight="1" x14ac:dyDescent="0.25">
      <c r="A454" s="17">
        <v>493</v>
      </c>
      <c r="B454" s="12" t="s">
        <v>542</v>
      </c>
      <c r="C454" s="12">
        <v>4</v>
      </c>
      <c r="D454" s="12" t="s">
        <v>63</v>
      </c>
      <c r="E454" s="12" t="s">
        <v>83</v>
      </c>
      <c r="F454" s="12" t="s">
        <v>21</v>
      </c>
      <c r="G454" s="12" t="s">
        <v>84</v>
      </c>
      <c r="H454" s="65"/>
      <c r="I454" s="16"/>
      <c r="J454" s="16"/>
      <c r="K454" s="16"/>
      <c r="L454" s="64"/>
      <c r="M454" s="15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2.75" customHeight="1" x14ac:dyDescent="0.25">
      <c r="A455" s="17">
        <v>494</v>
      </c>
      <c r="B455" s="12" t="s">
        <v>543</v>
      </c>
      <c r="C455" s="12">
        <v>4</v>
      </c>
      <c r="D455" s="12" t="s">
        <v>63</v>
      </c>
      <c r="E455" s="12" t="s">
        <v>83</v>
      </c>
      <c r="F455" s="12" t="s">
        <v>21</v>
      </c>
      <c r="G455" s="12" t="s">
        <v>84</v>
      </c>
      <c r="H455" s="65"/>
      <c r="I455" s="16"/>
      <c r="J455" s="16"/>
      <c r="K455" s="16"/>
      <c r="L455" s="64"/>
      <c r="M455" s="15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2.75" customHeight="1" x14ac:dyDescent="0.25">
      <c r="A456" s="17">
        <v>495</v>
      </c>
      <c r="B456" s="12" t="s">
        <v>544</v>
      </c>
      <c r="C456" s="12">
        <v>5</v>
      </c>
      <c r="D456" s="12" t="s">
        <v>63</v>
      </c>
      <c r="E456" s="12" t="s">
        <v>20</v>
      </c>
      <c r="F456" s="12" t="s">
        <v>131</v>
      </c>
      <c r="G456" s="12" t="s">
        <v>132</v>
      </c>
      <c r="H456" s="65"/>
      <c r="I456" s="16"/>
      <c r="J456" s="16"/>
      <c r="K456" s="16"/>
      <c r="L456" s="64"/>
      <c r="M456" s="15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2.75" customHeight="1" x14ac:dyDescent="0.25">
      <c r="A457" s="17">
        <v>496</v>
      </c>
      <c r="B457" s="12" t="s">
        <v>545</v>
      </c>
      <c r="C457" s="12">
        <v>5</v>
      </c>
      <c r="D457" s="12" t="s">
        <v>63</v>
      </c>
      <c r="E457" s="12" t="s">
        <v>83</v>
      </c>
      <c r="F457" s="12" t="s">
        <v>131</v>
      </c>
      <c r="G457" s="12" t="s">
        <v>151</v>
      </c>
      <c r="H457" s="65"/>
      <c r="I457" s="16"/>
      <c r="J457" s="16"/>
      <c r="K457" s="16"/>
      <c r="L457" s="64"/>
      <c r="M457" s="15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2.75" customHeight="1" x14ac:dyDescent="0.25">
      <c r="A458" s="17">
        <v>497</v>
      </c>
      <c r="B458" s="12" t="s">
        <v>546</v>
      </c>
      <c r="C458" s="12">
        <v>5</v>
      </c>
      <c r="D458" s="12" t="s">
        <v>63</v>
      </c>
      <c r="E458" s="12" t="s">
        <v>83</v>
      </c>
      <c r="F458" s="12" t="s">
        <v>131</v>
      </c>
      <c r="G458" s="12" t="s">
        <v>151</v>
      </c>
      <c r="H458" s="65"/>
      <c r="I458" s="16"/>
      <c r="J458" s="16"/>
      <c r="K458" s="16"/>
      <c r="L458" s="64"/>
      <c r="M458" s="15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2.75" customHeight="1" x14ac:dyDescent="0.25">
      <c r="A459" s="17">
        <v>498</v>
      </c>
      <c r="B459" s="12" t="s">
        <v>547</v>
      </c>
      <c r="C459" s="12">
        <v>5</v>
      </c>
      <c r="D459" s="12" t="s">
        <v>63</v>
      </c>
      <c r="E459" s="12" t="s">
        <v>83</v>
      </c>
      <c r="F459" s="12" t="s">
        <v>131</v>
      </c>
      <c r="G459" s="12" t="s">
        <v>151</v>
      </c>
      <c r="H459" s="65"/>
      <c r="I459" s="16"/>
      <c r="J459" s="16"/>
      <c r="K459" s="16"/>
      <c r="L459" s="64"/>
      <c r="M459" s="15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2.75" customHeight="1" x14ac:dyDescent="0.25">
      <c r="A460" s="17">
        <v>499</v>
      </c>
      <c r="B460" s="12" t="s">
        <v>548</v>
      </c>
      <c r="C460" s="12">
        <v>5</v>
      </c>
      <c r="D460" s="12" t="s">
        <v>63</v>
      </c>
      <c r="E460" s="12" t="s">
        <v>83</v>
      </c>
      <c r="F460" s="12" t="s">
        <v>131</v>
      </c>
      <c r="G460" s="12" t="s">
        <v>151</v>
      </c>
      <c r="H460" s="65"/>
      <c r="I460" s="16"/>
      <c r="J460" s="16"/>
      <c r="K460" s="16"/>
      <c r="L460" s="64"/>
      <c r="M460" s="15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2.75" customHeight="1" x14ac:dyDescent="0.25">
      <c r="A461" s="17">
        <v>500</v>
      </c>
      <c r="B461" s="12" t="s">
        <v>549</v>
      </c>
      <c r="C461" s="12">
        <v>6</v>
      </c>
      <c r="D461" s="12" t="s">
        <v>63</v>
      </c>
      <c r="E461" s="12" t="s">
        <v>83</v>
      </c>
      <c r="F461" s="12" t="s">
        <v>131</v>
      </c>
      <c r="G461" s="12" t="s">
        <v>151</v>
      </c>
      <c r="H461" s="65"/>
      <c r="I461" s="16"/>
      <c r="J461" s="16"/>
      <c r="K461" s="16"/>
      <c r="L461" s="64"/>
      <c r="M461" s="15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2.75" customHeight="1" x14ac:dyDescent="0.25">
      <c r="A462" s="17">
        <v>501</v>
      </c>
      <c r="B462" s="12" t="s">
        <v>550</v>
      </c>
      <c r="C462" s="12">
        <v>6</v>
      </c>
      <c r="D462" s="12" t="s">
        <v>63</v>
      </c>
      <c r="E462" s="12" t="s">
        <v>83</v>
      </c>
      <c r="F462" s="12" t="s">
        <v>131</v>
      </c>
      <c r="G462" s="12" t="s">
        <v>151</v>
      </c>
      <c r="H462" s="65"/>
      <c r="I462" s="16"/>
      <c r="J462" s="16"/>
      <c r="K462" s="16"/>
      <c r="L462" s="64"/>
      <c r="M462" s="15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2.75" customHeight="1" x14ac:dyDescent="0.25">
      <c r="A463" s="17">
        <v>502</v>
      </c>
      <c r="B463" s="12" t="s">
        <v>551</v>
      </c>
      <c r="C463" s="12">
        <v>8</v>
      </c>
      <c r="D463" s="12" t="s">
        <v>63</v>
      </c>
      <c r="E463" s="12" t="s">
        <v>20</v>
      </c>
      <c r="F463" s="12" t="s">
        <v>165</v>
      </c>
      <c r="G463" s="12" t="s">
        <v>166</v>
      </c>
      <c r="H463" s="65"/>
      <c r="I463" s="16"/>
      <c r="J463" s="16"/>
      <c r="K463" s="16"/>
      <c r="L463" s="64"/>
      <c r="M463" s="15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2.75" customHeight="1" x14ac:dyDescent="0.25">
      <c r="A464" s="17">
        <v>503</v>
      </c>
      <c r="B464" s="12" t="s">
        <v>552</v>
      </c>
      <c r="C464" s="12">
        <v>8</v>
      </c>
      <c r="D464" s="12" t="s">
        <v>63</v>
      </c>
      <c r="E464" s="12" t="s">
        <v>20</v>
      </c>
      <c r="F464" s="12" t="s">
        <v>165</v>
      </c>
      <c r="G464" s="12" t="s">
        <v>166</v>
      </c>
      <c r="H464" s="65"/>
      <c r="I464" s="16"/>
      <c r="J464" s="16"/>
      <c r="K464" s="16"/>
      <c r="L464" s="64"/>
      <c r="M464" s="15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2.75" customHeight="1" x14ac:dyDescent="0.25">
      <c r="A465" s="17">
        <v>504</v>
      </c>
      <c r="B465" s="12" t="s">
        <v>553</v>
      </c>
      <c r="C465" s="12">
        <v>7</v>
      </c>
      <c r="D465" s="12" t="s">
        <v>63</v>
      </c>
      <c r="E465" s="12" t="s">
        <v>83</v>
      </c>
      <c r="F465" s="12" t="s">
        <v>165</v>
      </c>
      <c r="G465" s="12" t="s">
        <v>178</v>
      </c>
      <c r="H465" s="64"/>
      <c r="I465" s="16"/>
      <c r="J465" s="16"/>
      <c r="K465" s="16"/>
      <c r="L465" s="64"/>
      <c r="M465" s="15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2.75" customHeight="1" x14ac:dyDescent="0.25">
      <c r="A466" s="17">
        <v>505</v>
      </c>
      <c r="B466" s="12" t="s">
        <v>554</v>
      </c>
      <c r="C466" s="12">
        <v>7</v>
      </c>
      <c r="D466" s="12" t="s">
        <v>63</v>
      </c>
      <c r="E466" s="12" t="s">
        <v>83</v>
      </c>
      <c r="F466" s="12" t="s">
        <v>165</v>
      </c>
      <c r="G466" s="12" t="s">
        <v>178</v>
      </c>
      <c r="H466" s="64"/>
      <c r="I466" s="16"/>
      <c r="J466" s="16"/>
      <c r="K466" s="16"/>
      <c r="L466" s="64"/>
      <c r="M466" s="15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2.75" customHeight="1" x14ac:dyDescent="0.25">
      <c r="A467" s="17">
        <v>506</v>
      </c>
      <c r="B467" s="12" t="s">
        <v>555</v>
      </c>
      <c r="C467" s="12">
        <v>7</v>
      </c>
      <c r="D467" s="12" t="s">
        <v>63</v>
      </c>
      <c r="E467" s="12" t="s">
        <v>83</v>
      </c>
      <c r="F467" s="12" t="s">
        <v>165</v>
      </c>
      <c r="G467" s="12" t="s">
        <v>178</v>
      </c>
      <c r="H467" s="64"/>
      <c r="I467" s="16"/>
      <c r="J467" s="16"/>
      <c r="K467" s="16"/>
      <c r="L467" s="64"/>
      <c r="M467" s="15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2.75" customHeight="1" x14ac:dyDescent="0.25">
      <c r="A468" s="17">
        <v>507</v>
      </c>
      <c r="B468" s="12" t="s">
        <v>556</v>
      </c>
      <c r="C468" s="12">
        <v>7</v>
      </c>
      <c r="D468" s="12" t="s">
        <v>63</v>
      </c>
      <c r="E468" s="12" t="s">
        <v>83</v>
      </c>
      <c r="F468" s="12" t="s">
        <v>165</v>
      </c>
      <c r="G468" s="12" t="s">
        <v>178</v>
      </c>
      <c r="H468" s="64"/>
      <c r="I468" s="16"/>
      <c r="J468" s="16"/>
      <c r="K468" s="16"/>
      <c r="L468" s="64"/>
      <c r="M468" s="15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2.75" customHeight="1" x14ac:dyDescent="0.25">
      <c r="A469" s="17">
        <v>508</v>
      </c>
      <c r="B469" s="12" t="s">
        <v>557</v>
      </c>
      <c r="C469" s="12">
        <v>7</v>
      </c>
      <c r="D469" s="12" t="s">
        <v>63</v>
      </c>
      <c r="E469" s="12" t="s">
        <v>83</v>
      </c>
      <c r="F469" s="12" t="s">
        <v>165</v>
      </c>
      <c r="G469" s="12" t="s">
        <v>178</v>
      </c>
      <c r="H469" s="64"/>
      <c r="I469" s="16"/>
      <c r="J469" s="16"/>
      <c r="K469" s="16"/>
      <c r="L469" s="64"/>
      <c r="M469" s="15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2.75" customHeight="1" x14ac:dyDescent="0.25">
      <c r="A470" s="17">
        <v>509</v>
      </c>
      <c r="B470" s="12" t="s">
        <v>558</v>
      </c>
      <c r="C470" s="12">
        <v>7</v>
      </c>
      <c r="D470" s="12" t="s">
        <v>63</v>
      </c>
      <c r="E470" s="12" t="s">
        <v>83</v>
      </c>
      <c r="F470" s="12" t="s">
        <v>165</v>
      </c>
      <c r="G470" s="12" t="s">
        <v>178</v>
      </c>
      <c r="H470" s="64"/>
      <c r="I470" s="16"/>
      <c r="J470" s="16"/>
      <c r="K470" s="16"/>
      <c r="L470" s="64"/>
      <c r="M470" s="15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2.75" customHeight="1" x14ac:dyDescent="0.25">
      <c r="A471" s="17">
        <v>510</v>
      </c>
      <c r="B471" s="12" t="s">
        <v>559</v>
      </c>
      <c r="C471" s="12">
        <v>8</v>
      </c>
      <c r="D471" s="12" t="s">
        <v>63</v>
      </c>
      <c r="E471" s="12" t="s">
        <v>83</v>
      </c>
      <c r="F471" s="12" t="s">
        <v>165</v>
      </c>
      <c r="G471" s="12" t="s">
        <v>178</v>
      </c>
      <c r="H471" s="64"/>
      <c r="I471" s="16"/>
      <c r="J471" s="16"/>
      <c r="K471" s="16"/>
      <c r="L471" s="64"/>
      <c r="M471" s="15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2.75" customHeight="1" x14ac:dyDescent="0.25">
      <c r="A472" s="17">
        <v>520</v>
      </c>
      <c r="B472" s="12" t="s">
        <v>560</v>
      </c>
      <c r="C472" s="12">
        <v>3</v>
      </c>
      <c r="D472" s="12" t="s">
        <v>78</v>
      </c>
      <c r="E472" s="12" t="s">
        <v>20</v>
      </c>
      <c r="F472" s="12" t="s">
        <v>21</v>
      </c>
      <c r="G472" s="12" t="s">
        <v>22</v>
      </c>
      <c r="H472" s="16"/>
      <c r="I472" s="16"/>
      <c r="J472" s="16"/>
      <c r="K472" s="16"/>
      <c r="L472" s="64"/>
      <c r="M472" s="15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2.75" customHeight="1" x14ac:dyDescent="0.25">
      <c r="A473" s="17">
        <v>521</v>
      </c>
      <c r="B473" s="12" t="s">
        <v>561</v>
      </c>
      <c r="C473" s="12">
        <v>3</v>
      </c>
      <c r="D473" s="12" t="s">
        <v>78</v>
      </c>
      <c r="E473" s="12" t="s">
        <v>20</v>
      </c>
      <c r="F473" s="12" t="s">
        <v>21</v>
      </c>
      <c r="G473" s="12" t="s">
        <v>22</v>
      </c>
      <c r="H473" s="16"/>
      <c r="I473" s="16"/>
      <c r="J473" s="16"/>
      <c r="K473" s="16"/>
      <c r="L473" s="64"/>
      <c r="M473" s="15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2.75" customHeight="1" x14ac:dyDescent="0.25">
      <c r="A474" s="17">
        <v>522</v>
      </c>
      <c r="B474" s="12" t="s">
        <v>562</v>
      </c>
      <c r="C474" s="12">
        <v>3</v>
      </c>
      <c r="D474" s="12" t="s">
        <v>78</v>
      </c>
      <c r="E474" s="12" t="s">
        <v>20</v>
      </c>
      <c r="F474" s="12" t="s">
        <v>21</v>
      </c>
      <c r="G474" s="12" t="s">
        <v>22</v>
      </c>
      <c r="H474" s="16"/>
      <c r="I474" s="16"/>
      <c r="J474" s="16"/>
      <c r="K474" s="16"/>
      <c r="L474" s="64"/>
      <c r="M474" s="15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2.75" customHeight="1" x14ac:dyDescent="0.25">
      <c r="A475" s="17">
        <v>523</v>
      </c>
      <c r="B475" s="12" t="s">
        <v>563</v>
      </c>
      <c r="C475" s="12">
        <v>4</v>
      </c>
      <c r="D475" s="12" t="s">
        <v>78</v>
      </c>
      <c r="E475" s="12" t="s">
        <v>20</v>
      </c>
      <c r="F475" s="12" t="s">
        <v>21</v>
      </c>
      <c r="G475" s="12" t="s">
        <v>22</v>
      </c>
      <c r="H475" s="16"/>
      <c r="I475" s="16"/>
      <c r="J475" s="16"/>
      <c r="K475" s="16"/>
      <c r="L475" s="64"/>
      <c r="M475" s="15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2.75" customHeight="1" x14ac:dyDescent="0.25">
      <c r="A476" s="17">
        <v>524</v>
      </c>
      <c r="B476" s="12" t="s">
        <v>564</v>
      </c>
      <c r="C476" s="12">
        <v>4</v>
      </c>
      <c r="D476" s="12" t="s">
        <v>78</v>
      </c>
      <c r="E476" s="12" t="s">
        <v>20</v>
      </c>
      <c r="F476" s="12" t="s">
        <v>21</v>
      </c>
      <c r="G476" s="12" t="s">
        <v>22</v>
      </c>
      <c r="H476" s="16"/>
      <c r="I476" s="16"/>
      <c r="J476" s="16"/>
      <c r="K476" s="16"/>
      <c r="L476" s="64"/>
      <c r="M476" s="15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2.75" customHeight="1" x14ac:dyDescent="0.25">
      <c r="A477" s="17">
        <v>525</v>
      </c>
      <c r="B477" s="12" t="s">
        <v>565</v>
      </c>
      <c r="C477" s="12">
        <v>4</v>
      </c>
      <c r="D477" s="12" t="s">
        <v>78</v>
      </c>
      <c r="E477" s="12" t="s">
        <v>20</v>
      </c>
      <c r="F477" s="12" t="s">
        <v>21</v>
      </c>
      <c r="G477" s="12" t="s">
        <v>22</v>
      </c>
      <c r="H477" s="16"/>
      <c r="I477" s="16"/>
      <c r="J477" s="16"/>
      <c r="K477" s="16"/>
      <c r="L477" s="64"/>
      <c r="M477" s="15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2.75" customHeight="1" x14ac:dyDescent="0.25">
      <c r="A478" s="17">
        <v>526</v>
      </c>
      <c r="B478" s="12" t="s">
        <v>566</v>
      </c>
      <c r="C478" s="12">
        <v>4</v>
      </c>
      <c r="D478" s="12" t="s">
        <v>78</v>
      </c>
      <c r="E478" s="12" t="s">
        <v>20</v>
      </c>
      <c r="F478" s="12" t="s">
        <v>21</v>
      </c>
      <c r="G478" s="12" t="s">
        <v>22</v>
      </c>
      <c r="H478" s="16"/>
      <c r="I478" s="16"/>
      <c r="J478" s="16"/>
      <c r="K478" s="16"/>
      <c r="L478" s="64"/>
      <c r="M478" s="15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2.75" customHeight="1" x14ac:dyDescent="0.25">
      <c r="A479" s="17">
        <v>527</v>
      </c>
      <c r="B479" s="12" t="s">
        <v>567</v>
      </c>
      <c r="C479" s="12">
        <v>4</v>
      </c>
      <c r="D479" s="12" t="s">
        <v>78</v>
      </c>
      <c r="E479" s="12" t="s">
        <v>20</v>
      </c>
      <c r="F479" s="12" t="s">
        <v>21</v>
      </c>
      <c r="G479" s="12" t="s">
        <v>22</v>
      </c>
      <c r="H479" s="16"/>
      <c r="I479" s="16"/>
      <c r="J479" s="16"/>
      <c r="K479" s="16"/>
      <c r="L479" s="64"/>
      <c r="M479" s="15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2.75" customHeight="1" x14ac:dyDescent="0.25">
      <c r="A480" s="17">
        <v>528</v>
      </c>
      <c r="B480" s="12" t="s">
        <v>568</v>
      </c>
      <c r="C480" s="12">
        <v>4</v>
      </c>
      <c r="D480" s="12" t="s">
        <v>78</v>
      </c>
      <c r="E480" s="12" t="s">
        <v>20</v>
      </c>
      <c r="F480" s="12" t="s">
        <v>21</v>
      </c>
      <c r="G480" s="12" t="s">
        <v>22</v>
      </c>
      <c r="H480" s="16"/>
      <c r="I480" s="16"/>
      <c r="J480" s="16"/>
      <c r="K480" s="16"/>
      <c r="L480" s="64"/>
      <c r="M480" s="15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2.75" customHeight="1" x14ac:dyDescent="0.25">
      <c r="A481" s="17">
        <v>529</v>
      </c>
      <c r="B481" s="12" t="s">
        <v>569</v>
      </c>
      <c r="C481" s="12">
        <v>4</v>
      </c>
      <c r="D481" s="12" t="s">
        <v>78</v>
      </c>
      <c r="E481" s="12" t="s">
        <v>20</v>
      </c>
      <c r="F481" s="12" t="s">
        <v>21</v>
      </c>
      <c r="G481" s="12" t="s">
        <v>22</v>
      </c>
      <c r="H481" s="16"/>
      <c r="I481" s="16"/>
      <c r="J481" s="16"/>
      <c r="K481" s="16"/>
      <c r="L481" s="64"/>
      <c r="M481" s="15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2.75" customHeight="1" x14ac:dyDescent="0.25">
      <c r="A482" s="17">
        <v>530</v>
      </c>
      <c r="B482" s="12" t="s">
        <v>570</v>
      </c>
      <c r="C482" s="12">
        <v>4</v>
      </c>
      <c r="D482" s="12" t="s">
        <v>78</v>
      </c>
      <c r="E482" s="12" t="s">
        <v>20</v>
      </c>
      <c r="F482" s="12" t="s">
        <v>21</v>
      </c>
      <c r="G482" s="12" t="s">
        <v>22</v>
      </c>
      <c r="H482" s="16"/>
      <c r="I482" s="16"/>
      <c r="J482" s="16"/>
      <c r="K482" s="16"/>
      <c r="L482" s="64"/>
      <c r="M482" s="15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2.75" customHeight="1" x14ac:dyDescent="0.25">
      <c r="A483" s="17">
        <v>531</v>
      </c>
      <c r="B483" s="12" t="s">
        <v>571</v>
      </c>
      <c r="C483" s="12">
        <v>4</v>
      </c>
      <c r="D483" s="12" t="s">
        <v>78</v>
      </c>
      <c r="E483" s="12" t="s">
        <v>20</v>
      </c>
      <c r="F483" s="12" t="s">
        <v>21</v>
      </c>
      <c r="G483" s="12" t="s">
        <v>22</v>
      </c>
      <c r="H483" s="16"/>
      <c r="I483" s="16"/>
      <c r="J483" s="16"/>
      <c r="K483" s="16"/>
      <c r="L483" s="64"/>
      <c r="M483" s="15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2.75" customHeight="1" x14ac:dyDescent="0.25">
      <c r="A484" s="17">
        <v>532</v>
      </c>
      <c r="B484" s="12" t="s">
        <v>572</v>
      </c>
      <c r="C484" s="12">
        <v>3</v>
      </c>
      <c r="D484" s="12" t="s">
        <v>78</v>
      </c>
      <c r="E484" s="12" t="s">
        <v>83</v>
      </c>
      <c r="F484" s="12" t="s">
        <v>21</v>
      </c>
      <c r="G484" s="12" t="s">
        <v>84</v>
      </c>
      <c r="H484" s="16"/>
      <c r="I484" s="16"/>
      <c r="J484" s="16"/>
      <c r="K484" s="16"/>
      <c r="L484" s="64"/>
      <c r="M484" s="15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2.75" customHeight="1" x14ac:dyDescent="0.25">
      <c r="A485" s="17">
        <v>533</v>
      </c>
      <c r="B485" s="12" t="s">
        <v>573</v>
      </c>
      <c r="C485" s="12">
        <v>3</v>
      </c>
      <c r="D485" s="12" t="s">
        <v>78</v>
      </c>
      <c r="E485" s="12" t="s">
        <v>83</v>
      </c>
      <c r="F485" s="12" t="s">
        <v>21</v>
      </c>
      <c r="G485" s="12" t="s">
        <v>84</v>
      </c>
      <c r="H485" s="16"/>
      <c r="I485" s="16"/>
      <c r="J485" s="16"/>
      <c r="K485" s="16"/>
      <c r="L485" s="64"/>
      <c r="M485" s="15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2.75" customHeight="1" x14ac:dyDescent="0.25">
      <c r="A486" s="17">
        <v>534</v>
      </c>
      <c r="B486" s="12" t="s">
        <v>574</v>
      </c>
      <c r="C486" s="12">
        <v>3</v>
      </c>
      <c r="D486" s="12" t="s">
        <v>78</v>
      </c>
      <c r="E486" s="12" t="s">
        <v>83</v>
      </c>
      <c r="F486" s="12" t="s">
        <v>21</v>
      </c>
      <c r="G486" s="12" t="s">
        <v>84</v>
      </c>
      <c r="H486" s="16"/>
      <c r="I486" s="16"/>
      <c r="J486" s="16"/>
      <c r="K486" s="16"/>
      <c r="L486" s="64"/>
      <c r="M486" s="15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2.75" customHeight="1" x14ac:dyDescent="0.25">
      <c r="A487" s="17">
        <v>535</v>
      </c>
      <c r="B487" s="12" t="s">
        <v>575</v>
      </c>
      <c r="C487" s="12">
        <v>4</v>
      </c>
      <c r="D487" s="12" t="s">
        <v>78</v>
      </c>
      <c r="E487" s="12" t="s">
        <v>83</v>
      </c>
      <c r="F487" s="12" t="s">
        <v>21</v>
      </c>
      <c r="G487" s="12" t="s">
        <v>84</v>
      </c>
      <c r="H487" s="16"/>
      <c r="I487" s="16"/>
      <c r="J487" s="16"/>
      <c r="K487" s="16"/>
      <c r="L487" s="64"/>
      <c r="M487" s="15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2.75" customHeight="1" x14ac:dyDescent="0.25">
      <c r="A488" s="17">
        <v>536</v>
      </c>
      <c r="B488" s="12" t="s">
        <v>576</v>
      </c>
      <c r="C488" s="12">
        <v>4</v>
      </c>
      <c r="D488" s="12" t="s">
        <v>78</v>
      </c>
      <c r="E488" s="12" t="s">
        <v>83</v>
      </c>
      <c r="F488" s="12" t="s">
        <v>21</v>
      </c>
      <c r="G488" s="12" t="s">
        <v>84</v>
      </c>
      <c r="H488" s="16"/>
      <c r="I488" s="16"/>
      <c r="J488" s="16"/>
      <c r="K488" s="16"/>
      <c r="L488" s="64"/>
      <c r="M488" s="15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2.75" customHeight="1" x14ac:dyDescent="0.25">
      <c r="A489" s="17">
        <v>537</v>
      </c>
      <c r="B489" s="12" t="s">
        <v>577</v>
      </c>
      <c r="C489" s="12">
        <v>4</v>
      </c>
      <c r="D489" s="12" t="s">
        <v>78</v>
      </c>
      <c r="E489" s="12" t="s">
        <v>83</v>
      </c>
      <c r="F489" s="12" t="s">
        <v>21</v>
      </c>
      <c r="G489" s="12" t="s">
        <v>84</v>
      </c>
      <c r="H489" s="16"/>
      <c r="I489" s="16"/>
      <c r="J489" s="16"/>
      <c r="K489" s="16"/>
      <c r="L489" s="64"/>
      <c r="M489" s="15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2.75" customHeight="1" x14ac:dyDescent="0.25">
      <c r="A490" s="17">
        <v>538</v>
      </c>
      <c r="B490" s="12" t="s">
        <v>578</v>
      </c>
      <c r="C490" s="12">
        <v>4</v>
      </c>
      <c r="D490" s="12" t="s">
        <v>78</v>
      </c>
      <c r="E490" s="12" t="s">
        <v>83</v>
      </c>
      <c r="F490" s="12" t="s">
        <v>21</v>
      </c>
      <c r="G490" s="12" t="s">
        <v>84</v>
      </c>
      <c r="H490" s="16"/>
      <c r="I490" s="16"/>
      <c r="J490" s="16"/>
      <c r="K490" s="16"/>
      <c r="L490" s="64"/>
      <c r="M490" s="15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2.75" customHeight="1" x14ac:dyDescent="0.25">
      <c r="A491" s="17">
        <v>539</v>
      </c>
      <c r="B491" s="12" t="s">
        <v>579</v>
      </c>
      <c r="C491" s="12">
        <v>4</v>
      </c>
      <c r="D491" s="12" t="s">
        <v>78</v>
      </c>
      <c r="E491" s="12" t="s">
        <v>83</v>
      </c>
      <c r="F491" s="12" t="s">
        <v>21</v>
      </c>
      <c r="G491" s="12" t="s">
        <v>84</v>
      </c>
      <c r="H491" s="16"/>
      <c r="I491" s="16"/>
      <c r="J491" s="16"/>
      <c r="K491" s="16"/>
      <c r="L491" s="64"/>
      <c r="M491" s="15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2.75" customHeight="1" x14ac:dyDescent="0.25">
      <c r="A492" s="17">
        <v>540</v>
      </c>
      <c r="B492" s="12" t="s">
        <v>580</v>
      </c>
      <c r="C492" s="12">
        <v>4</v>
      </c>
      <c r="D492" s="12" t="s">
        <v>78</v>
      </c>
      <c r="E492" s="12" t="s">
        <v>83</v>
      </c>
      <c r="F492" s="12" t="s">
        <v>21</v>
      </c>
      <c r="G492" s="12" t="s">
        <v>84</v>
      </c>
      <c r="H492" s="16"/>
      <c r="I492" s="16"/>
      <c r="J492" s="16"/>
      <c r="K492" s="16"/>
      <c r="L492" s="64"/>
      <c r="M492" s="15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2.75" customHeight="1" x14ac:dyDescent="0.25">
      <c r="A493" s="17">
        <v>541</v>
      </c>
      <c r="B493" s="12" t="s">
        <v>581</v>
      </c>
      <c r="C493" s="12">
        <v>5</v>
      </c>
      <c r="D493" s="12" t="s">
        <v>78</v>
      </c>
      <c r="E493" s="12" t="s">
        <v>20</v>
      </c>
      <c r="F493" s="12" t="s">
        <v>131</v>
      </c>
      <c r="G493" s="12" t="s">
        <v>132</v>
      </c>
      <c r="H493" s="16"/>
      <c r="I493" s="16"/>
      <c r="J493" s="16"/>
      <c r="K493" s="16"/>
      <c r="L493" s="64"/>
      <c r="M493" s="15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2.75" customHeight="1" x14ac:dyDescent="0.25">
      <c r="A494" s="17">
        <v>542</v>
      </c>
      <c r="B494" s="12" t="s">
        <v>582</v>
      </c>
      <c r="C494" s="12">
        <v>5</v>
      </c>
      <c r="D494" s="12" t="s">
        <v>78</v>
      </c>
      <c r="E494" s="12" t="s">
        <v>20</v>
      </c>
      <c r="F494" s="12" t="s">
        <v>131</v>
      </c>
      <c r="G494" s="12" t="s">
        <v>132</v>
      </c>
      <c r="H494" s="16"/>
      <c r="I494" s="16"/>
      <c r="J494" s="16"/>
      <c r="K494" s="16"/>
      <c r="L494" s="64"/>
      <c r="M494" s="15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2.75" customHeight="1" x14ac:dyDescent="0.25">
      <c r="A495" s="17">
        <v>543</v>
      </c>
      <c r="B495" s="12" t="s">
        <v>583</v>
      </c>
      <c r="C495" s="12">
        <v>5</v>
      </c>
      <c r="D495" s="12" t="s">
        <v>78</v>
      </c>
      <c r="E495" s="12" t="s">
        <v>20</v>
      </c>
      <c r="F495" s="12" t="s">
        <v>131</v>
      </c>
      <c r="G495" s="12" t="s">
        <v>132</v>
      </c>
      <c r="H495" s="16"/>
      <c r="I495" s="16"/>
      <c r="J495" s="16"/>
      <c r="K495" s="16"/>
      <c r="L495" s="64"/>
      <c r="M495" s="15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2.75" customHeight="1" x14ac:dyDescent="0.25">
      <c r="A496" s="17">
        <v>544</v>
      </c>
      <c r="B496" s="12" t="s">
        <v>584</v>
      </c>
      <c r="C496" s="12">
        <v>5</v>
      </c>
      <c r="D496" s="12" t="s">
        <v>78</v>
      </c>
      <c r="E496" s="12" t="s">
        <v>20</v>
      </c>
      <c r="F496" s="12" t="s">
        <v>131</v>
      </c>
      <c r="G496" s="12" t="s">
        <v>132</v>
      </c>
      <c r="H496" s="16"/>
      <c r="I496" s="16"/>
      <c r="J496" s="16"/>
      <c r="K496" s="16"/>
      <c r="L496" s="64"/>
      <c r="M496" s="15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2.75" customHeight="1" x14ac:dyDescent="0.25">
      <c r="A497" s="17">
        <v>545</v>
      </c>
      <c r="B497" s="12" t="s">
        <v>585</v>
      </c>
      <c r="C497" s="12">
        <v>5</v>
      </c>
      <c r="D497" s="12" t="s">
        <v>78</v>
      </c>
      <c r="E497" s="12" t="s">
        <v>20</v>
      </c>
      <c r="F497" s="12" t="s">
        <v>131</v>
      </c>
      <c r="G497" s="12" t="s">
        <v>132</v>
      </c>
      <c r="H497" s="16"/>
      <c r="I497" s="16"/>
      <c r="J497" s="16"/>
      <c r="K497" s="16"/>
      <c r="L497" s="64"/>
      <c r="M497" s="15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2.75" customHeight="1" x14ac:dyDescent="0.25">
      <c r="A498" s="17">
        <v>546</v>
      </c>
      <c r="B498" s="12" t="s">
        <v>586</v>
      </c>
      <c r="C498" s="12">
        <v>5</v>
      </c>
      <c r="D498" s="12" t="s">
        <v>78</v>
      </c>
      <c r="E498" s="12" t="s">
        <v>20</v>
      </c>
      <c r="F498" s="12" t="s">
        <v>131</v>
      </c>
      <c r="G498" s="12" t="s">
        <v>132</v>
      </c>
      <c r="H498" s="16"/>
      <c r="I498" s="16"/>
      <c r="J498" s="16"/>
      <c r="K498" s="16"/>
      <c r="L498" s="64"/>
      <c r="M498" s="15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2.75" customHeight="1" x14ac:dyDescent="0.25">
      <c r="A499" s="17">
        <v>547</v>
      </c>
      <c r="B499" s="12" t="s">
        <v>587</v>
      </c>
      <c r="C499" s="12">
        <v>5</v>
      </c>
      <c r="D499" s="12" t="s">
        <v>78</v>
      </c>
      <c r="E499" s="12" t="s">
        <v>20</v>
      </c>
      <c r="F499" s="12" t="s">
        <v>131</v>
      </c>
      <c r="G499" s="12" t="s">
        <v>132</v>
      </c>
      <c r="H499" s="16"/>
      <c r="I499" s="16"/>
      <c r="J499" s="16"/>
      <c r="K499" s="16"/>
      <c r="L499" s="64"/>
      <c r="M499" s="15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2.75" customHeight="1" x14ac:dyDescent="0.25">
      <c r="A500" s="17">
        <v>548</v>
      </c>
      <c r="B500" s="12" t="s">
        <v>588</v>
      </c>
      <c r="C500" s="12">
        <v>5</v>
      </c>
      <c r="D500" s="12" t="s">
        <v>78</v>
      </c>
      <c r="E500" s="12" t="s">
        <v>20</v>
      </c>
      <c r="F500" s="12" t="s">
        <v>131</v>
      </c>
      <c r="G500" s="12" t="s">
        <v>132</v>
      </c>
      <c r="H500" s="16"/>
      <c r="I500" s="16"/>
      <c r="J500" s="16"/>
      <c r="K500" s="16"/>
      <c r="L500" s="64"/>
      <c r="M500" s="15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2.75" customHeight="1" x14ac:dyDescent="0.25">
      <c r="A501" s="17">
        <v>549</v>
      </c>
      <c r="B501" s="12" t="s">
        <v>589</v>
      </c>
      <c r="C501" s="12">
        <v>6</v>
      </c>
      <c r="D501" s="12" t="s">
        <v>78</v>
      </c>
      <c r="E501" s="12" t="s">
        <v>20</v>
      </c>
      <c r="F501" s="12" t="s">
        <v>131</v>
      </c>
      <c r="G501" s="12" t="s">
        <v>132</v>
      </c>
      <c r="H501" s="16"/>
      <c r="I501" s="16"/>
      <c r="J501" s="16"/>
      <c r="K501" s="16"/>
      <c r="L501" s="64"/>
      <c r="M501" s="15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2.75" customHeight="1" x14ac:dyDescent="0.25">
      <c r="A502" s="17">
        <v>550</v>
      </c>
      <c r="B502" s="12" t="s">
        <v>590</v>
      </c>
      <c r="C502" s="12">
        <v>6</v>
      </c>
      <c r="D502" s="12" t="s">
        <v>78</v>
      </c>
      <c r="E502" s="12" t="s">
        <v>20</v>
      </c>
      <c r="F502" s="12" t="s">
        <v>131</v>
      </c>
      <c r="G502" s="12" t="s">
        <v>132</v>
      </c>
      <c r="H502" s="16"/>
      <c r="I502" s="16"/>
      <c r="J502" s="16"/>
      <c r="K502" s="16"/>
      <c r="L502" s="64"/>
      <c r="M502" s="15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2.75" customHeight="1" x14ac:dyDescent="0.25">
      <c r="A503" s="17">
        <v>551</v>
      </c>
      <c r="B503" s="12" t="s">
        <v>591</v>
      </c>
      <c r="C503" s="12">
        <v>6</v>
      </c>
      <c r="D503" s="12" t="s">
        <v>78</v>
      </c>
      <c r="E503" s="12" t="s">
        <v>20</v>
      </c>
      <c r="F503" s="12" t="s">
        <v>131</v>
      </c>
      <c r="G503" s="12" t="s">
        <v>132</v>
      </c>
      <c r="H503" s="16"/>
      <c r="I503" s="16"/>
      <c r="J503" s="16"/>
      <c r="K503" s="16"/>
      <c r="L503" s="64"/>
      <c r="M503" s="15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2.75" customHeight="1" x14ac:dyDescent="0.25">
      <c r="A504" s="17">
        <v>552</v>
      </c>
      <c r="B504" s="12" t="s">
        <v>592</v>
      </c>
      <c r="C504" s="12">
        <v>6</v>
      </c>
      <c r="D504" s="12" t="s">
        <v>78</v>
      </c>
      <c r="E504" s="12" t="s">
        <v>20</v>
      </c>
      <c r="F504" s="12" t="s">
        <v>131</v>
      </c>
      <c r="G504" s="12" t="s">
        <v>132</v>
      </c>
      <c r="H504" s="16"/>
      <c r="I504" s="16"/>
      <c r="J504" s="16"/>
      <c r="K504" s="16"/>
      <c r="L504" s="64"/>
      <c r="M504" s="15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2.75" customHeight="1" x14ac:dyDescent="0.25">
      <c r="A505" s="17">
        <v>553</v>
      </c>
      <c r="B505" s="12" t="s">
        <v>593</v>
      </c>
      <c r="C505" s="12">
        <v>5</v>
      </c>
      <c r="D505" s="12" t="s">
        <v>78</v>
      </c>
      <c r="E505" s="12" t="s">
        <v>83</v>
      </c>
      <c r="F505" s="12" t="s">
        <v>131</v>
      </c>
      <c r="G505" s="12" t="s">
        <v>151</v>
      </c>
      <c r="H505" s="16"/>
      <c r="I505" s="16"/>
      <c r="J505" s="16"/>
      <c r="K505" s="16"/>
      <c r="L505" s="64"/>
      <c r="M505" s="15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2.75" customHeight="1" x14ac:dyDescent="0.25">
      <c r="A506" s="17">
        <v>554</v>
      </c>
      <c r="B506" s="12" t="s">
        <v>594</v>
      </c>
      <c r="C506" s="12">
        <v>5</v>
      </c>
      <c r="D506" s="12" t="s">
        <v>78</v>
      </c>
      <c r="E506" s="12" t="s">
        <v>83</v>
      </c>
      <c r="F506" s="12" t="s">
        <v>131</v>
      </c>
      <c r="G506" s="12" t="s">
        <v>151</v>
      </c>
      <c r="H506" s="16"/>
      <c r="I506" s="16"/>
      <c r="J506" s="16"/>
      <c r="K506" s="16"/>
      <c r="L506" s="64"/>
      <c r="M506" s="15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2.75" customHeight="1" x14ac:dyDescent="0.25">
      <c r="A507" s="17">
        <v>555</v>
      </c>
      <c r="B507" s="12" t="s">
        <v>595</v>
      </c>
      <c r="C507" s="12">
        <v>5</v>
      </c>
      <c r="D507" s="12" t="s">
        <v>78</v>
      </c>
      <c r="E507" s="12" t="s">
        <v>83</v>
      </c>
      <c r="F507" s="12" t="s">
        <v>131</v>
      </c>
      <c r="G507" s="12" t="s">
        <v>151</v>
      </c>
      <c r="H507" s="16"/>
      <c r="I507" s="16"/>
      <c r="J507" s="16"/>
      <c r="K507" s="16"/>
      <c r="L507" s="64"/>
      <c r="M507" s="15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2.75" customHeight="1" x14ac:dyDescent="0.25">
      <c r="A508" s="17">
        <v>556</v>
      </c>
      <c r="B508" s="12" t="s">
        <v>596</v>
      </c>
      <c r="C508" s="12">
        <v>5</v>
      </c>
      <c r="D508" s="12" t="s">
        <v>78</v>
      </c>
      <c r="E508" s="12" t="s">
        <v>83</v>
      </c>
      <c r="F508" s="12" t="s">
        <v>131</v>
      </c>
      <c r="G508" s="12" t="s">
        <v>151</v>
      </c>
      <c r="H508" s="16"/>
      <c r="I508" s="16"/>
      <c r="J508" s="16"/>
      <c r="K508" s="16"/>
      <c r="L508" s="64"/>
      <c r="M508" s="15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2.75" customHeight="1" x14ac:dyDescent="0.25">
      <c r="A509" s="17">
        <v>557</v>
      </c>
      <c r="B509" s="12" t="s">
        <v>597</v>
      </c>
      <c r="C509" s="12">
        <v>5</v>
      </c>
      <c r="D509" s="12" t="s">
        <v>78</v>
      </c>
      <c r="E509" s="12" t="s">
        <v>83</v>
      </c>
      <c r="F509" s="12" t="s">
        <v>131</v>
      </c>
      <c r="G509" s="12" t="s">
        <v>151</v>
      </c>
      <c r="H509" s="16"/>
      <c r="I509" s="16"/>
      <c r="J509" s="16"/>
      <c r="K509" s="16"/>
      <c r="L509" s="64"/>
      <c r="M509" s="15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2.75" customHeight="1" x14ac:dyDescent="0.25">
      <c r="A510" s="17">
        <v>558</v>
      </c>
      <c r="B510" s="12" t="s">
        <v>598</v>
      </c>
      <c r="C510" s="12">
        <v>5</v>
      </c>
      <c r="D510" s="12" t="s">
        <v>78</v>
      </c>
      <c r="E510" s="12" t="s">
        <v>83</v>
      </c>
      <c r="F510" s="12" t="s">
        <v>131</v>
      </c>
      <c r="G510" s="12" t="s">
        <v>151</v>
      </c>
      <c r="H510" s="16"/>
      <c r="I510" s="16"/>
      <c r="J510" s="16"/>
      <c r="K510" s="16"/>
      <c r="L510" s="64"/>
      <c r="M510" s="15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2.75" customHeight="1" x14ac:dyDescent="0.25">
      <c r="A511" s="17">
        <v>559</v>
      </c>
      <c r="B511" s="12" t="s">
        <v>599</v>
      </c>
      <c r="C511" s="12">
        <v>6</v>
      </c>
      <c r="D511" s="12" t="s">
        <v>78</v>
      </c>
      <c r="E511" s="12" t="s">
        <v>83</v>
      </c>
      <c r="F511" s="12" t="s">
        <v>131</v>
      </c>
      <c r="G511" s="12" t="s">
        <v>151</v>
      </c>
      <c r="H511" s="16"/>
      <c r="I511" s="16"/>
      <c r="J511" s="16"/>
      <c r="K511" s="16"/>
      <c r="L511" s="64"/>
      <c r="M511" s="15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2.75" customHeight="1" x14ac:dyDescent="0.25">
      <c r="A512" s="17">
        <v>560</v>
      </c>
      <c r="B512" s="12" t="s">
        <v>600</v>
      </c>
      <c r="C512" s="12">
        <v>6</v>
      </c>
      <c r="D512" s="12" t="s">
        <v>78</v>
      </c>
      <c r="E512" s="12" t="s">
        <v>83</v>
      </c>
      <c r="F512" s="12" t="s">
        <v>131</v>
      </c>
      <c r="G512" s="12" t="s">
        <v>151</v>
      </c>
      <c r="H512" s="16"/>
      <c r="I512" s="16"/>
      <c r="J512" s="16"/>
      <c r="K512" s="16"/>
      <c r="L512" s="64"/>
      <c r="M512" s="15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2.75" customHeight="1" x14ac:dyDescent="0.25">
      <c r="A513" s="17">
        <v>561</v>
      </c>
      <c r="B513" s="12" t="s">
        <v>601</v>
      </c>
      <c r="C513" s="12">
        <v>6</v>
      </c>
      <c r="D513" s="12" t="s">
        <v>78</v>
      </c>
      <c r="E513" s="12" t="s">
        <v>83</v>
      </c>
      <c r="F513" s="12" t="s">
        <v>131</v>
      </c>
      <c r="G513" s="12" t="s">
        <v>151</v>
      </c>
      <c r="H513" s="16"/>
      <c r="I513" s="16"/>
      <c r="J513" s="16"/>
      <c r="K513" s="16"/>
      <c r="L513" s="64"/>
      <c r="M513" s="15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2.75" customHeight="1" x14ac:dyDescent="0.25">
      <c r="A514" s="17">
        <v>562</v>
      </c>
      <c r="B514" s="12" t="s">
        <v>602</v>
      </c>
      <c r="C514" s="12">
        <v>6</v>
      </c>
      <c r="D514" s="12" t="s">
        <v>78</v>
      </c>
      <c r="E514" s="12" t="s">
        <v>83</v>
      </c>
      <c r="F514" s="12" t="s">
        <v>131</v>
      </c>
      <c r="G514" s="12" t="s">
        <v>151</v>
      </c>
      <c r="H514" s="16"/>
      <c r="I514" s="16"/>
      <c r="J514" s="16"/>
      <c r="K514" s="16"/>
      <c r="L514" s="64"/>
      <c r="M514" s="15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2.75" customHeight="1" x14ac:dyDescent="0.25">
      <c r="A515" s="17">
        <v>563</v>
      </c>
      <c r="B515" s="12" t="s">
        <v>603</v>
      </c>
      <c r="C515" s="12">
        <v>6</v>
      </c>
      <c r="D515" s="12" t="s">
        <v>78</v>
      </c>
      <c r="E515" s="12" t="s">
        <v>83</v>
      </c>
      <c r="F515" s="12" t="s">
        <v>131</v>
      </c>
      <c r="G515" s="12" t="s">
        <v>151</v>
      </c>
      <c r="H515" s="16"/>
      <c r="I515" s="16"/>
      <c r="J515" s="16"/>
      <c r="K515" s="16"/>
      <c r="L515" s="64"/>
      <c r="M515" s="15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2.75" customHeight="1" x14ac:dyDescent="0.25">
      <c r="A516" s="17">
        <v>564</v>
      </c>
      <c r="B516" s="12" t="s">
        <v>604</v>
      </c>
      <c r="C516" s="12">
        <v>6</v>
      </c>
      <c r="D516" s="12" t="s">
        <v>78</v>
      </c>
      <c r="E516" s="12" t="s">
        <v>83</v>
      </c>
      <c r="F516" s="12" t="s">
        <v>131</v>
      </c>
      <c r="G516" s="12" t="s">
        <v>151</v>
      </c>
      <c r="H516" s="16"/>
      <c r="I516" s="16"/>
      <c r="J516" s="16"/>
      <c r="K516" s="16"/>
      <c r="L516" s="64"/>
      <c r="M516" s="15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2.75" customHeight="1" x14ac:dyDescent="0.25">
      <c r="A517" s="17">
        <v>565</v>
      </c>
      <c r="B517" s="12" t="s">
        <v>605</v>
      </c>
      <c r="C517" s="12">
        <v>7</v>
      </c>
      <c r="D517" s="12" t="s">
        <v>78</v>
      </c>
      <c r="E517" s="12" t="s">
        <v>20</v>
      </c>
      <c r="F517" s="12" t="s">
        <v>165</v>
      </c>
      <c r="G517" s="12" t="s">
        <v>166</v>
      </c>
      <c r="H517" s="16"/>
      <c r="I517" s="16"/>
      <c r="J517" s="16"/>
      <c r="K517" s="16"/>
      <c r="L517" s="64"/>
      <c r="M517" s="15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2.75" customHeight="1" x14ac:dyDescent="0.25">
      <c r="A518" s="17">
        <v>566</v>
      </c>
      <c r="B518" s="12" t="s">
        <v>606</v>
      </c>
      <c r="C518" s="12">
        <v>7</v>
      </c>
      <c r="D518" s="12" t="s">
        <v>78</v>
      </c>
      <c r="E518" s="12" t="s">
        <v>20</v>
      </c>
      <c r="F518" s="12" t="s">
        <v>165</v>
      </c>
      <c r="G518" s="12" t="s">
        <v>166</v>
      </c>
      <c r="H518" s="16"/>
      <c r="I518" s="66"/>
      <c r="J518" s="16"/>
      <c r="K518" s="16"/>
      <c r="L518" s="64"/>
      <c r="M518" s="15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2.75" customHeight="1" x14ac:dyDescent="0.25">
      <c r="A519" s="17">
        <v>567</v>
      </c>
      <c r="B519" s="12" t="s">
        <v>607</v>
      </c>
      <c r="C519" s="12">
        <v>7</v>
      </c>
      <c r="D519" s="12" t="s">
        <v>78</v>
      </c>
      <c r="E519" s="12" t="s">
        <v>83</v>
      </c>
      <c r="F519" s="12" t="s">
        <v>165</v>
      </c>
      <c r="G519" s="12" t="s">
        <v>178</v>
      </c>
      <c r="H519" s="16"/>
      <c r="I519" s="66"/>
      <c r="J519" s="16"/>
      <c r="K519" s="16"/>
      <c r="L519" s="64"/>
      <c r="M519" s="15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2.75" customHeight="1" x14ac:dyDescent="0.25">
      <c r="A520" s="17">
        <v>568</v>
      </c>
      <c r="B520" s="12" t="s">
        <v>608</v>
      </c>
      <c r="C520" s="12">
        <v>7</v>
      </c>
      <c r="D520" s="12" t="s">
        <v>78</v>
      </c>
      <c r="E520" s="12" t="s">
        <v>20</v>
      </c>
      <c r="F520" s="12" t="s">
        <v>165</v>
      </c>
      <c r="G520" s="12" t="s">
        <v>166</v>
      </c>
      <c r="H520" s="64"/>
      <c r="I520" s="16"/>
      <c r="J520" s="16"/>
      <c r="K520" s="16"/>
      <c r="L520" s="64"/>
      <c r="M520" s="15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2.75" customHeight="1" x14ac:dyDescent="0.25">
      <c r="A521" s="17">
        <v>569</v>
      </c>
      <c r="B521" s="12" t="s">
        <v>609</v>
      </c>
      <c r="C521" s="12">
        <v>7</v>
      </c>
      <c r="D521" s="12" t="s">
        <v>78</v>
      </c>
      <c r="E521" s="12" t="s">
        <v>20</v>
      </c>
      <c r="F521" s="12" t="s">
        <v>165</v>
      </c>
      <c r="G521" s="12" t="s">
        <v>166</v>
      </c>
      <c r="H521" s="64"/>
      <c r="I521" s="16"/>
      <c r="J521" s="16"/>
      <c r="K521" s="16"/>
      <c r="L521" s="64"/>
      <c r="M521" s="15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2.75" customHeight="1" x14ac:dyDescent="0.25">
      <c r="A522" s="17">
        <v>570</v>
      </c>
      <c r="B522" s="12" t="s">
        <v>610</v>
      </c>
      <c r="C522" s="12">
        <v>7</v>
      </c>
      <c r="D522" s="12" t="s">
        <v>78</v>
      </c>
      <c r="E522" s="12" t="s">
        <v>20</v>
      </c>
      <c r="F522" s="12" t="s">
        <v>165</v>
      </c>
      <c r="G522" s="12" t="s">
        <v>166</v>
      </c>
      <c r="H522" s="64"/>
      <c r="I522" s="16"/>
      <c r="J522" s="16"/>
      <c r="K522" s="16"/>
      <c r="L522" s="64"/>
      <c r="M522" s="15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2.75" customHeight="1" x14ac:dyDescent="0.25">
      <c r="A523" s="17">
        <v>571</v>
      </c>
      <c r="B523" s="12" t="s">
        <v>611</v>
      </c>
      <c r="C523" s="12">
        <v>7</v>
      </c>
      <c r="D523" s="12" t="s">
        <v>78</v>
      </c>
      <c r="E523" s="12" t="s">
        <v>20</v>
      </c>
      <c r="F523" s="12" t="s">
        <v>165</v>
      </c>
      <c r="G523" s="12" t="s">
        <v>166</v>
      </c>
      <c r="H523" s="64"/>
      <c r="I523" s="16"/>
      <c r="J523" s="16"/>
      <c r="K523" s="16"/>
      <c r="L523" s="64"/>
      <c r="M523" s="15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2.75" customHeight="1" x14ac:dyDescent="0.25">
      <c r="A524" s="17">
        <v>572</v>
      </c>
      <c r="B524" s="12" t="s">
        <v>612</v>
      </c>
      <c r="C524" s="12">
        <v>7</v>
      </c>
      <c r="D524" s="12" t="s">
        <v>78</v>
      </c>
      <c r="E524" s="12" t="s">
        <v>20</v>
      </c>
      <c r="F524" s="12" t="s">
        <v>165</v>
      </c>
      <c r="G524" s="12" t="s">
        <v>166</v>
      </c>
      <c r="H524" s="64"/>
      <c r="I524" s="16"/>
      <c r="J524" s="16"/>
      <c r="K524" s="16"/>
      <c r="L524" s="64"/>
      <c r="M524" s="15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2.75" customHeight="1" x14ac:dyDescent="0.25">
      <c r="A525" s="17">
        <v>573</v>
      </c>
      <c r="B525" s="12" t="s">
        <v>613</v>
      </c>
      <c r="C525" s="12">
        <v>7</v>
      </c>
      <c r="D525" s="12" t="s">
        <v>78</v>
      </c>
      <c r="E525" s="12" t="s">
        <v>20</v>
      </c>
      <c r="F525" s="12" t="s">
        <v>165</v>
      </c>
      <c r="G525" s="12" t="s">
        <v>166</v>
      </c>
      <c r="H525" s="64"/>
      <c r="I525" s="16"/>
      <c r="J525" s="16"/>
      <c r="K525" s="16"/>
      <c r="L525" s="64"/>
      <c r="M525" s="15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2.75" customHeight="1" x14ac:dyDescent="0.25">
      <c r="A526" s="17">
        <v>574</v>
      </c>
      <c r="B526" s="12" t="s">
        <v>614</v>
      </c>
      <c r="C526" s="12">
        <v>7</v>
      </c>
      <c r="D526" s="12" t="s">
        <v>78</v>
      </c>
      <c r="E526" s="12" t="s">
        <v>20</v>
      </c>
      <c r="F526" s="12" t="s">
        <v>165</v>
      </c>
      <c r="G526" s="12" t="s">
        <v>166</v>
      </c>
      <c r="H526" s="64"/>
      <c r="I526" s="16"/>
      <c r="J526" s="16"/>
      <c r="K526" s="16"/>
      <c r="L526" s="64"/>
      <c r="M526" s="15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2.75" customHeight="1" x14ac:dyDescent="0.25">
      <c r="A527" s="17">
        <v>575</v>
      </c>
      <c r="B527" s="12" t="s">
        <v>615</v>
      </c>
      <c r="C527" s="12">
        <v>7</v>
      </c>
      <c r="D527" s="12" t="s">
        <v>78</v>
      </c>
      <c r="E527" s="12" t="s">
        <v>20</v>
      </c>
      <c r="F527" s="12" t="s">
        <v>165</v>
      </c>
      <c r="G527" s="12" t="s">
        <v>166</v>
      </c>
      <c r="H527" s="64"/>
      <c r="I527" s="16"/>
      <c r="J527" s="16"/>
      <c r="K527" s="16"/>
      <c r="L527" s="64"/>
      <c r="M527" s="15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2.75" customHeight="1" x14ac:dyDescent="0.25">
      <c r="A528" s="17">
        <v>576</v>
      </c>
      <c r="B528" s="12" t="s">
        <v>616</v>
      </c>
      <c r="C528" s="12">
        <v>8</v>
      </c>
      <c r="D528" s="12" t="s">
        <v>78</v>
      </c>
      <c r="E528" s="12" t="s">
        <v>20</v>
      </c>
      <c r="F528" s="12" t="s">
        <v>165</v>
      </c>
      <c r="G528" s="12" t="s">
        <v>166</v>
      </c>
      <c r="H528" s="64"/>
      <c r="I528" s="16"/>
      <c r="J528" s="16"/>
      <c r="K528" s="16"/>
      <c r="L528" s="64"/>
      <c r="M528" s="15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2.75" customHeight="1" x14ac:dyDescent="0.25">
      <c r="A529" s="17">
        <v>577</v>
      </c>
      <c r="B529" s="12" t="s">
        <v>617</v>
      </c>
      <c r="C529" s="12">
        <v>8</v>
      </c>
      <c r="D529" s="12" t="s">
        <v>78</v>
      </c>
      <c r="E529" s="12" t="s">
        <v>20</v>
      </c>
      <c r="F529" s="12" t="s">
        <v>165</v>
      </c>
      <c r="G529" s="12" t="s">
        <v>166</v>
      </c>
      <c r="H529" s="64"/>
      <c r="I529" s="16"/>
      <c r="J529" s="16"/>
      <c r="K529" s="16"/>
      <c r="L529" s="64"/>
      <c r="M529" s="15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2.75" customHeight="1" x14ac:dyDescent="0.25">
      <c r="A530" s="17">
        <v>578</v>
      </c>
      <c r="B530" s="12" t="s">
        <v>618</v>
      </c>
      <c r="C530" s="12">
        <v>8</v>
      </c>
      <c r="D530" s="12" t="s">
        <v>78</v>
      </c>
      <c r="E530" s="12" t="s">
        <v>20</v>
      </c>
      <c r="F530" s="12" t="s">
        <v>165</v>
      </c>
      <c r="G530" s="12" t="s">
        <v>166</v>
      </c>
      <c r="H530" s="65"/>
      <c r="I530" s="16"/>
      <c r="J530" s="16"/>
      <c r="K530" s="16"/>
      <c r="L530" s="64"/>
      <c r="M530" s="15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2.75" customHeight="1" x14ac:dyDescent="0.25">
      <c r="A531" s="17">
        <v>579</v>
      </c>
      <c r="B531" s="12" t="s">
        <v>619</v>
      </c>
      <c r="C531" s="12">
        <v>8</v>
      </c>
      <c r="D531" s="12" t="s">
        <v>78</v>
      </c>
      <c r="E531" s="12" t="s">
        <v>20</v>
      </c>
      <c r="F531" s="12" t="s">
        <v>165</v>
      </c>
      <c r="G531" s="12" t="s">
        <v>166</v>
      </c>
      <c r="H531" s="65"/>
      <c r="I531" s="16"/>
      <c r="J531" s="16"/>
      <c r="K531" s="16"/>
      <c r="L531" s="64"/>
      <c r="M531" s="15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2.75" customHeight="1" x14ac:dyDescent="0.25">
      <c r="A532" s="17">
        <v>580</v>
      </c>
      <c r="B532" s="12" t="s">
        <v>620</v>
      </c>
      <c r="C532" s="12">
        <v>8</v>
      </c>
      <c r="D532" s="12" t="s">
        <v>78</v>
      </c>
      <c r="E532" s="12" t="s">
        <v>20</v>
      </c>
      <c r="F532" s="12" t="s">
        <v>165</v>
      </c>
      <c r="G532" s="12" t="s">
        <v>166</v>
      </c>
      <c r="H532" s="65"/>
      <c r="I532" s="16"/>
      <c r="J532" s="16"/>
      <c r="K532" s="16"/>
      <c r="L532" s="64"/>
      <c r="M532" s="15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2.75" customHeight="1" x14ac:dyDescent="0.25">
      <c r="A533" s="17">
        <v>581</v>
      </c>
      <c r="B533" s="12" t="s">
        <v>621</v>
      </c>
      <c r="C533" s="12">
        <v>8</v>
      </c>
      <c r="D533" s="12" t="s">
        <v>78</v>
      </c>
      <c r="E533" s="12" t="s">
        <v>20</v>
      </c>
      <c r="F533" s="12" t="s">
        <v>165</v>
      </c>
      <c r="G533" s="12" t="s">
        <v>166</v>
      </c>
      <c r="H533" s="65"/>
      <c r="I533" s="16"/>
      <c r="J533" s="16"/>
      <c r="K533" s="16"/>
      <c r="L533" s="64"/>
      <c r="M533" s="15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2.75" customHeight="1" x14ac:dyDescent="0.25">
      <c r="A534" s="17">
        <v>582</v>
      </c>
      <c r="B534" s="12" t="s">
        <v>622</v>
      </c>
      <c r="C534" s="12">
        <v>8</v>
      </c>
      <c r="D534" s="12" t="s">
        <v>78</v>
      </c>
      <c r="E534" s="12" t="s">
        <v>83</v>
      </c>
      <c r="F534" s="12" t="s">
        <v>165</v>
      </c>
      <c r="G534" s="12" t="s">
        <v>178</v>
      </c>
      <c r="H534" s="65"/>
      <c r="I534" s="16"/>
      <c r="J534" s="16"/>
      <c r="K534" s="16"/>
      <c r="L534" s="64"/>
      <c r="M534" s="15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2.75" customHeight="1" x14ac:dyDescent="0.25">
      <c r="A535" s="17">
        <v>583</v>
      </c>
      <c r="B535" s="12" t="s">
        <v>623</v>
      </c>
      <c r="C535" s="12">
        <v>8</v>
      </c>
      <c r="D535" s="12" t="s">
        <v>78</v>
      </c>
      <c r="E535" s="12" t="s">
        <v>20</v>
      </c>
      <c r="F535" s="12" t="s">
        <v>165</v>
      </c>
      <c r="G535" s="12" t="s">
        <v>166</v>
      </c>
      <c r="H535" s="65"/>
      <c r="I535" s="16"/>
      <c r="J535" s="16"/>
      <c r="K535" s="16"/>
      <c r="L535" s="64"/>
      <c r="M535" s="15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2.75" customHeight="1" x14ac:dyDescent="0.25">
      <c r="A536" s="17">
        <v>584</v>
      </c>
      <c r="B536" s="12" t="s">
        <v>624</v>
      </c>
      <c r="C536" s="12">
        <v>8</v>
      </c>
      <c r="D536" s="12" t="s">
        <v>78</v>
      </c>
      <c r="E536" s="12" t="s">
        <v>20</v>
      </c>
      <c r="F536" s="12" t="s">
        <v>165</v>
      </c>
      <c r="G536" s="12" t="s">
        <v>166</v>
      </c>
      <c r="H536" s="65"/>
      <c r="I536" s="16"/>
      <c r="J536" s="16"/>
      <c r="K536" s="16"/>
      <c r="L536" s="64"/>
      <c r="M536" s="15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2.75" customHeight="1" x14ac:dyDescent="0.25">
      <c r="A537" s="17">
        <v>585</v>
      </c>
      <c r="B537" s="12" t="s">
        <v>625</v>
      </c>
      <c r="C537" s="12">
        <v>7</v>
      </c>
      <c r="D537" s="12" t="s">
        <v>78</v>
      </c>
      <c r="E537" s="12" t="s">
        <v>83</v>
      </c>
      <c r="F537" s="12" t="s">
        <v>165</v>
      </c>
      <c r="G537" s="12" t="s">
        <v>178</v>
      </c>
      <c r="H537" s="65"/>
      <c r="I537" s="16"/>
      <c r="J537" s="16"/>
      <c r="K537" s="16"/>
      <c r="L537" s="64"/>
      <c r="M537" s="15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2.75" customHeight="1" x14ac:dyDescent="0.25">
      <c r="A538" s="17">
        <v>586</v>
      </c>
      <c r="B538" s="12" t="s">
        <v>626</v>
      </c>
      <c r="C538" s="12">
        <v>7</v>
      </c>
      <c r="D538" s="12" t="s">
        <v>78</v>
      </c>
      <c r="E538" s="12" t="s">
        <v>83</v>
      </c>
      <c r="F538" s="12" t="s">
        <v>165</v>
      </c>
      <c r="G538" s="12" t="s">
        <v>178</v>
      </c>
      <c r="H538" s="65"/>
      <c r="I538" s="16"/>
      <c r="J538" s="16"/>
      <c r="K538" s="16"/>
      <c r="L538" s="64"/>
      <c r="M538" s="15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2.75" customHeight="1" x14ac:dyDescent="0.25">
      <c r="A539" s="17">
        <v>587</v>
      </c>
      <c r="B539" s="12" t="s">
        <v>627</v>
      </c>
      <c r="C539" s="12">
        <v>7</v>
      </c>
      <c r="D539" s="12" t="s">
        <v>78</v>
      </c>
      <c r="E539" s="12" t="s">
        <v>83</v>
      </c>
      <c r="F539" s="12" t="s">
        <v>165</v>
      </c>
      <c r="G539" s="12" t="s">
        <v>178</v>
      </c>
      <c r="H539" s="68"/>
      <c r="I539" s="16"/>
      <c r="J539" s="16"/>
      <c r="K539" s="16"/>
      <c r="L539" s="64"/>
      <c r="M539" s="15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2.75" customHeight="1" x14ac:dyDescent="0.25">
      <c r="A540" s="17">
        <v>588</v>
      </c>
      <c r="B540" s="12" t="s">
        <v>628</v>
      </c>
      <c r="C540" s="12">
        <v>7</v>
      </c>
      <c r="D540" s="12" t="s">
        <v>78</v>
      </c>
      <c r="E540" s="12" t="s">
        <v>83</v>
      </c>
      <c r="F540" s="12" t="s">
        <v>165</v>
      </c>
      <c r="G540" s="12" t="s">
        <v>178</v>
      </c>
      <c r="H540" s="65"/>
      <c r="I540" s="16"/>
      <c r="J540" s="16"/>
      <c r="K540" s="16"/>
      <c r="L540" s="64"/>
      <c r="M540" s="15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2.75" customHeight="1" x14ac:dyDescent="0.25">
      <c r="A541" s="17">
        <v>589</v>
      </c>
      <c r="B541" s="12" t="s">
        <v>629</v>
      </c>
      <c r="C541" s="12">
        <v>7</v>
      </c>
      <c r="D541" s="12" t="s">
        <v>78</v>
      </c>
      <c r="E541" s="12" t="s">
        <v>83</v>
      </c>
      <c r="F541" s="12" t="s">
        <v>165</v>
      </c>
      <c r="G541" s="12" t="s">
        <v>178</v>
      </c>
      <c r="H541" s="68"/>
      <c r="I541" s="16"/>
      <c r="J541" s="16"/>
      <c r="K541" s="16"/>
      <c r="L541" s="64"/>
      <c r="M541" s="15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2.75" customHeight="1" x14ac:dyDescent="0.25">
      <c r="A542" s="17">
        <v>590</v>
      </c>
      <c r="B542" s="12" t="s">
        <v>630</v>
      </c>
      <c r="C542" s="12">
        <v>7</v>
      </c>
      <c r="D542" s="12" t="s">
        <v>78</v>
      </c>
      <c r="E542" s="12" t="s">
        <v>83</v>
      </c>
      <c r="F542" s="12" t="s">
        <v>165</v>
      </c>
      <c r="G542" s="12" t="s">
        <v>178</v>
      </c>
      <c r="H542" s="65"/>
      <c r="I542" s="16"/>
      <c r="J542" s="16"/>
      <c r="K542" s="16"/>
      <c r="L542" s="64"/>
      <c r="M542" s="15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2.75" customHeight="1" x14ac:dyDescent="0.25">
      <c r="A543" s="17">
        <v>591</v>
      </c>
      <c r="B543" s="12" t="s">
        <v>631</v>
      </c>
      <c r="C543" s="12">
        <v>7</v>
      </c>
      <c r="D543" s="12" t="s">
        <v>78</v>
      </c>
      <c r="E543" s="12" t="s">
        <v>83</v>
      </c>
      <c r="F543" s="12" t="s">
        <v>165</v>
      </c>
      <c r="G543" s="12" t="s">
        <v>178</v>
      </c>
      <c r="H543" s="65"/>
      <c r="I543" s="16"/>
      <c r="J543" s="16"/>
      <c r="K543" s="16"/>
      <c r="L543" s="64"/>
      <c r="M543" s="15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2.75" customHeight="1" x14ac:dyDescent="0.25">
      <c r="A544" s="17">
        <v>592</v>
      </c>
      <c r="B544" s="12" t="s">
        <v>632</v>
      </c>
      <c r="C544" s="12">
        <v>8</v>
      </c>
      <c r="D544" s="12" t="s">
        <v>78</v>
      </c>
      <c r="E544" s="12" t="s">
        <v>83</v>
      </c>
      <c r="F544" s="12" t="s">
        <v>165</v>
      </c>
      <c r="G544" s="12" t="s">
        <v>178</v>
      </c>
      <c r="H544" s="68"/>
      <c r="I544" s="16"/>
      <c r="J544" s="16"/>
      <c r="K544" s="16"/>
      <c r="L544" s="64"/>
      <c r="M544" s="15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2.75" customHeight="1" x14ac:dyDescent="0.25">
      <c r="A545" s="17">
        <v>593</v>
      </c>
      <c r="B545" s="12" t="s">
        <v>633</v>
      </c>
      <c r="C545" s="12">
        <v>8</v>
      </c>
      <c r="D545" s="12" t="s">
        <v>78</v>
      </c>
      <c r="E545" s="12" t="s">
        <v>83</v>
      </c>
      <c r="F545" s="12" t="s">
        <v>165</v>
      </c>
      <c r="G545" s="12" t="s">
        <v>178</v>
      </c>
      <c r="H545" s="68"/>
      <c r="I545" s="16"/>
      <c r="J545" s="16"/>
      <c r="K545" s="16"/>
      <c r="L545" s="64"/>
      <c r="M545" s="15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2.75" customHeight="1" x14ac:dyDescent="0.25">
      <c r="A546" s="17">
        <v>594</v>
      </c>
      <c r="B546" s="12" t="s">
        <v>634</v>
      </c>
      <c r="C546" s="12">
        <v>8</v>
      </c>
      <c r="D546" s="12" t="s">
        <v>78</v>
      </c>
      <c r="E546" s="12" t="s">
        <v>83</v>
      </c>
      <c r="F546" s="12" t="s">
        <v>165</v>
      </c>
      <c r="G546" s="12" t="s">
        <v>178</v>
      </c>
      <c r="H546" s="68"/>
      <c r="I546" s="16"/>
      <c r="J546" s="16"/>
      <c r="K546" s="16"/>
      <c r="L546" s="64"/>
      <c r="M546" s="15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2.75" customHeight="1" x14ac:dyDescent="0.25">
      <c r="A547" s="17">
        <v>595</v>
      </c>
      <c r="B547" s="12" t="s">
        <v>635</v>
      </c>
      <c r="C547" s="12">
        <v>1</v>
      </c>
      <c r="D547" s="12" t="s">
        <v>78</v>
      </c>
      <c r="E547" s="12" t="s">
        <v>83</v>
      </c>
      <c r="F547" s="12" t="s">
        <v>21</v>
      </c>
      <c r="G547" s="12" t="s">
        <v>84</v>
      </c>
      <c r="H547" s="65"/>
      <c r="I547" s="16"/>
      <c r="J547" s="16"/>
      <c r="K547" s="16"/>
      <c r="L547" s="64"/>
      <c r="M547" s="15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2.75" customHeight="1" x14ac:dyDescent="0.25">
      <c r="A548" s="17">
        <v>596</v>
      </c>
      <c r="B548" s="12" t="s">
        <v>636</v>
      </c>
      <c r="C548" s="12">
        <v>1</v>
      </c>
      <c r="D548" s="12" t="s">
        <v>78</v>
      </c>
      <c r="E548" s="12" t="s">
        <v>83</v>
      </c>
      <c r="F548" s="12" t="s">
        <v>21</v>
      </c>
      <c r="G548" s="12" t="s">
        <v>84</v>
      </c>
      <c r="H548" s="65"/>
      <c r="I548" s="16"/>
      <c r="J548" s="16"/>
      <c r="K548" s="16"/>
      <c r="L548" s="64"/>
      <c r="M548" s="15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2.75" customHeight="1" x14ac:dyDescent="0.25">
      <c r="A549" s="17">
        <v>597</v>
      </c>
      <c r="B549" s="12" t="s">
        <v>637</v>
      </c>
      <c r="C549" s="12">
        <v>7</v>
      </c>
      <c r="D549" s="12" t="s">
        <v>78</v>
      </c>
      <c r="E549" s="12" t="s">
        <v>20</v>
      </c>
      <c r="F549" s="12" t="s">
        <v>165</v>
      </c>
      <c r="G549" s="12" t="s">
        <v>166</v>
      </c>
      <c r="H549" s="65"/>
      <c r="I549" s="16"/>
      <c r="J549" s="16"/>
      <c r="K549" s="16"/>
      <c r="L549" s="64"/>
      <c r="M549" s="15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2.75" customHeight="1" x14ac:dyDescent="0.25">
      <c r="A550" s="17">
        <v>598</v>
      </c>
      <c r="B550" s="12" t="s">
        <v>638</v>
      </c>
      <c r="C550" s="12">
        <v>3</v>
      </c>
      <c r="D550" s="12" t="s">
        <v>78</v>
      </c>
      <c r="E550" s="12" t="s">
        <v>20</v>
      </c>
      <c r="F550" s="12" t="s">
        <v>21</v>
      </c>
      <c r="G550" s="12" t="s">
        <v>22</v>
      </c>
      <c r="H550" s="68"/>
      <c r="I550" s="16"/>
      <c r="J550" s="16"/>
      <c r="K550" s="16"/>
      <c r="L550" s="64"/>
      <c r="M550" s="15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2.75" customHeight="1" x14ac:dyDescent="0.25">
      <c r="A551" s="17">
        <v>600</v>
      </c>
      <c r="B551" s="17" t="s">
        <v>639</v>
      </c>
      <c r="C551" s="17">
        <v>3</v>
      </c>
      <c r="D551" s="17" t="s">
        <v>16</v>
      </c>
      <c r="E551" s="17" t="s">
        <v>20</v>
      </c>
      <c r="F551" s="17" t="s">
        <v>21</v>
      </c>
      <c r="G551" s="12" t="s">
        <v>22</v>
      </c>
      <c r="H551" s="65"/>
      <c r="I551" s="16"/>
      <c r="J551" s="16"/>
      <c r="K551" s="16"/>
      <c r="L551" s="64"/>
      <c r="M551" s="15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2.75" customHeight="1" x14ac:dyDescent="0.25">
      <c r="A552" s="17">
        <v>601</v>
      </c>
      <c r="B552" s="12" t="s">
        <v>640</v>
      </c>
      <c r="C552" s="12">
        <v>3</v>
      </c>
      <c r="D552" s="12" t="s">
        <v>16</v>
      </c>
      <c r="E552" s="12" t="s">
        <v>20</v>
      </c>
      <c r="F552" s="12" t="s">
        <v>21</v>
      </c>
      <c r="G552" s="12" t="s">
        <v>22</v>
      </c>
      <c r="H552" s="65"/>
      <c r="I552" s="16"/>
      <c r="J552" s="16"/>
      <c r="K552" s="16"/>
      <c r="L552" s="64"/>
      <c r="M552" s="15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2.75" customHeight="1" x14ac:dyDescent="0.25">
      <c r="A553" s="17">
        <v>602</v>
      </c>
      <c r="B553" s="12" t="s">
        <v>641</v>
      </c>
      <c r="C553" s="12">
        <v>3</v>
      </c>
      <c r="D553" s="12" t="s">
        <v>16</v>
      </c>
      <c r="E553" s="12" t="s">
        <v>20</v>
      </c>
      <c r="F553" s="12" t="s">
        <v>21</v>
      </c>
      <c r="G553" s="12" t="s">
        <v>22</v>
      </c>
      <c r="H553" s="65"/>
      <c r="I553" s="16"/>
      <c r="J553" s="16"/>
      <c r="K553" s="16"/>
      <c r="L553" s="64"/>
      <c r="M553" s="15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2.75" customHeight="1" x14ac:dyDescent="0.25">
      <c r="A554" s="17">
        <v>603</v>
      </c>
      <c r="B554" s="12" t="s">
        <v>642</v>
      </c>
      <c r="C554" s="12">
        <v>3</v>
      </c>
      <c r="D554" s="12" t="s">
        <v>16</v>
      </c>
      <c r="E554" s="12" t="s">
        <v>20</v>
      </c>
      <c r="F554" s="12" t="s">
        <v>21</v>
      </c>
      <c r="G554" s="12" t="s">
        <v>22</v>
      </c>
      <c r="H554" s="65"/>
      <c r="I554" s="16"/>
      <c r="J554" s="16"/>
      <c r="K554" s="16"/>
      <c r="L554" s="64"/>
      <c r="M554" s="15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2.75" customHeight="1" x14ac:dyDescent="0.25">
      <c r="A555" s="17">
        <v>604</v>
      </c>
      <c r="B555" s="12" t="s">
        <v>643</v>
      </c>
      <c r="C555" s="12">
        <v>3</v>
      </c>
      <c r="D555" s="12" t="s">
        <v>16</v>
      </c>
      <c r="E555" s="12" t="s">
        <v>20</v>
      </c>
      <c r="F555" s="12" t="s">
        <v>21</v>
      </c>
      <c r="G555" s="12" t="s">
        <v>22</v>
      </c>
      <c r="H555" s="68"/>
      <c r="I555" s="16"/>
      <c r="J555" s="16"/>
      <c r="K555" s="16"/>
      <c r="L555" s="64"/>
      <c r="M555" s="15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2.75" customHeight="1" x14ac:dyDescent="0.25">
      <c r="A556" s="17">
        <v>605</v>
      </c>
      <c r="B556" s="12" t="s">
        <v>644</v>
      </c>
      <c r="C556" s="12">
        <v>3</v>
      </c>
      <c r="D556" s="12" t="s">
        <v>16</v>
      </c>
      <c r="E556" s="12" t="s">
        <v>20</v>
      </c>
      <c r="F556" s="12" t="s">
        <v>21</v>
      </c>
      <c r="G556" s="12" t="s">
        <v>22</v>
      </c>
      <c r="H556" s="68"/>
      <c r="I556" s="16"/>
      <c r="J556" s="16"/>
      <c r="K556" s="16"/>
      <c r="L556" s="64"/>
      <c r="M556" s="15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2.75" customHeight="1" x14ac:dyDescent="0.25">
      <c r="A557" s="17">
        <v>606</v>
      </c>
      <c r="B557" s="12" t="s">
        <v>645</v>
      </c>
      <c r="C557" s="12">
        <v>3</v>
      </c>
      <c r="D557" s="12" t="s">
        <v>16</v>
      </c>
      <c r="E557" s="12" t="s">
        <v>20</v>
      </c>
      <c r="F557" s="12" t="s">
        <v>21</v>
      </c>
      <c r="G557" s="12" t="s">
        <v>22</v>
      </c>
      <c r="H557" s="68"/>
      <c r="I557" s="16"/>
      <c r="J557" s="16"/>
      <c r="K557" s="16"/>
      <c r="L557" s="64"/>
      <c r="M557" s="15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2.75" customHeight="1" x14ac:dyDescent="0.25">
      <c r="A558" s="17">
        <v>607</v>
      </c>
      <c r="B558" s="12" t="s">
        <v>646</v>
      </c>
      <c r="C558" s="12">
        <v>4</v>
      </c>
      <c r="D558" s="12" t="s">
        <v>16</v>
      </c>
      <c r="E558" s="12" t="s">
        <v>20</v>
      </c>
      <c r="F558" s="12" t="s">
        <v>21</v>
      </c>
      <c r="G558" s="12" t="s">
        <v>22</v>
      </c>
      <c r="H558" s="68"/>
      <c r="I558" s="16"/>
      <c r="J558" s="16"/>
      <c r="K558" s="16"/>
      <c r="L558" s="64"/>
      <c r="M558" s="15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2.75" customHeight="1" x14ac:dyDescent="0.25">
      <c r="A559" s="17">
        <v>608</v>
      </c>
      <c r="B559" s="12" t="s">
        <v>647</v>
      </c>
      <c r="C559" s="12">
        <v>3</v>
      </c>
      <c r="D559" s="12" t="s">
        <v>16</v>
      </c>
      <c r="E559" s="12" t="s">
        <v>83</v>
      </c>
      <c r="F559" s="12" t="s">
        <v>21</v>
      </c>
      <c r="G559" s="12" t="s">
        <v>84</v>
      </c>
      <c r="H559" s="69"/>
      <c r="I559" s="16"/>
      <c r="J559" s="16"/>
      <c r="K559" s="16"/>
      <c r="L559" s="64"/>
      <c r="M559" s="15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2.75" customHeight="1" x14ac:dyDescent="0.25">
      <c r="A560" s="17">
        <v>609</v>
      </c>
      <c r="B560" s="12" t="s">
        <v>648</v>
      </c>
      <c r="C560" s="12">
        <v>3</v>
      </c>
      <c r="D560" s="12" t="s">
        <v>16</v>
      </c>
      <c r="E560" s="12" t="s">
        <v>83</v>
      </c>
      <c r="F560" s="12" t="s">
        <v>21</v>
      </c>
      <c r="G560" s="12" t="s">
        <v>84</v>
      </c>
      <c r="H560" s="68"/>
      <c r="I560" s="16"/>
      <c r="J560" s="16"/>
      <c r="K560" s="16"/>
      <c r="L560" s="64"/>
      <c r="M560" s="15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2.75" customHeight="1" x14ac:dyDescent="0.25">
      <c r="A561" s="17">
        <v>610</v>
      </c>
      <c r="B561" s="12" t="s">
        <v>649</v>
      </c>
      <c r="C561" s="12">
        <v>4</v>
      </c>
      <c r="D561" s="12" t="s">
        <v>16</v>
      </c>
      <c r="E561" s="12" t="s">
        <v>83</v>
      </c>
      <c r="F561" s="12" t="s">
        <v>21</v>
      </c>
      <c r="G561" s="12" t="s">
        <v>84</v>
      </c>
      <c r="H561" s="68"/>
      <c r="I561" s="16"/>
      <c r="J561" s="16"/>
      <c r="K561" s="16"/>
      <c r="L561" s="64"/>
      <c r="M561" s="15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2.75" customHeight="1" x14ac:dyDescent="0.25">
      <c r="A562" s="17">
        <v>611</v>
      </c>
      <c r="B562" s="12" t="s">
        <v>650</v>
      </c>
      <c r="C562" s="12">
        <v>4</v>
      </c>
      <c r="D562" s="12" t="s">
        <v>16</v>
      </c>
      <c r="E562" s="12" t="s">
        <v>83</v>
      </c>
      <c r="F562" s="12" t="s">
        <v>21</v>
      </c>
      <c r="G562" s="12" t="s">
        <v>84</v>
      </c>
      <c r="H562" s="68"/>
      <c r="I562" s="16"/>
      <c r="J562" s="16"/>
      <c r="K562" s="16"/>
      <c r="L562" s="64"/>
      <c r="M562" s="15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2.75" customHeight="1" x14ac:dyDescent="0.25">
      <c r="A563" s="17">
        <v>612</v>
      </c>
      <c r="B563" s="12" t="s">
        <v>651</v>
      </c>
      <c r="C563" s="12">
        <v>4</v>
      </c>
      <c r="D563" s="12" t="s">
        <v>16</v>
      </c>
      <c r="E563" s="12" t="s">
        <v>83</v>
      </c>
      <c r="F563" s="12" t="s">
        <v>21</v>
      </c>
      <c r="G563" s="12" t="s">
        <v>84</v>
      </c>
      <c r="H563" s="68"/>
      <c r="I563" s="16"/>
      <c r="J563" s="16"/>
      <c r="K563" s="16"/>
      <c r="L563" s="64"/>
      <c r="M563" s="15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2.75" customHeight="1" x14ac:dyDescent="0.25">
      <c r="A564" s="17">
        <v>613</v>
      </c>
      <c r="B564" s="12" t="s">
        <v>652</v>
      </c>
      <c r="C564" s="12">
        <v>4</v>
      </c>
      <c r="D564" s="12" t="s">
        <v>16</v>
      </c>
      <c r="E564" s="12" t="s">
        <v>83</v>
      </c>
      <c r="F564" s="12" t="s">
        <v>21</v>
      </c>
      <c r="G564" s="12" t="s">
        <v>84</v>
      </c>
      <c r="H564" s="68"/>
      <c r="I564" s="16"/>
      <c r="J564" s="16"/>
      <c r="K564" s="16"/>
      <c r="L564" s="64"/>
      <c r="M564" s="15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2.75" customHeight="1" x14ac:dyDescent="0.25">
      <c r="A565" s="17">
        <v>614</v>
      </c>
      <c r="B565" s="12" t="s">
        <v>653</v>
      </c>
      <c r="C565" s="12">
        <v>5</v>
      </c>
      <c r="D565" s="12" t="s">
        <v>16</v>
      </c>
      <c r="E565" s="12" t="s">
        <v>20</v>
      </c>
      <c r="F565" s="12" t="s">
        <v>131</v>
      </c>
      <c r="G565" s="12" t="s">
        <v>132</v>
      </c>
      <c r="H565" s="68"/>
      <c r="I565" s="16"/>
      <c r="J565" s="16"/>
      <c r="K565" s="16"/>
      <c r="L565" s="64"/>
      <c r="M565" s="15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2.75" customHeight="1" x14ac:dyDescent="0.25">
      <c r="A566" s="17">
        <v>615</v>
      </c>
      <c r="B566" s="12" t="s">
        <v>654</v>
      </c>
      <c r="C566" s="12">
        <v>5</v>
      </c>
      <c r="D566" s="12" t="s">
        <v>16</v>
      </c>
      <c r="E566" s="12" t="s">
        <v>20</v>
      </c>
      <c r="F566" s="12" t="s">
        <v>131</v>
      </c>
      <c r="G566" s="12" t="s">
        <v>132</v>
      </c>
      <c r="H566" s="68"/>
      <c r="I566" s="16"/>
      <c r="J566" s="16"/>
      <c r="K566" s="16"/>
      <c r="L566" s="64"/>
      <c r="M566" s="15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2.75" customHeight="1" x14ac:dyDescent="0.25">
      <c r="A567" s="17">
        <v>616</v>
      </c>
      <c r="B567" s="12" t="s">
        <v>655</v>
      </c>
      <c r="C567" s="12">
        <v>5</v>
      </c>
      <c r="D567" s="12" t="s">
        <v>16</v>
      </c>
      <c r="E567" s="12" t="s">
        <v>20</v>
      </c>
      <c r="F567" s="12" t="s">
        <v>131</v>
      </c>
      <c r="G567" s="12" t="s">
        <v>132</v>
      </c>
      <c r="H567" s="68"/>
      <c r="I567" s="16"/>
      <c r="J567" s="16"/>
      <c r="K567" s="16"/>
      <c r="L567" s="64"/>
      <c r="M567" s="15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2.75" customHeight="1" x14ac:dyDescent="0.25">
      <c r="A568" s="17">
        <v>617</v>
      </c>
      <c r="B568" s="12" t="s">
        <v>656</v>
      </c>
      <c r="C568" s="12">
        <v>5</v>
      </c>
      <c r="D568" s="12" t="s">
        <v>16</v>
      </c>
      <c r="E568" s="12" t="s">
        <v>20</v>
      </c>
      <c r="F568" s="12" t="s">
        <v>131</v>
      </c>
      <c r="G568" s="12" t="s">
        <v>132</v>
      </c>
      <c r="H568" s="68"/>
      <c r="I568" s="16"/>
      <c r="J568" s="16"/>
      <c r="K568" s="16"/>
      <c r="L568" s="64"/>
      <c r="M568" s="15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2.75" customHeight="1" x14ac:dyDescent="0.25">
      <c r="A569" s="17">
        <v>618</v>
      </c>
      <c r="B569" s="12" t="s">
        <v>657</v>
      </c>
      <c r="C569" s="12">
        <v>5</v>
      </c>
      <c r="D569" s="12" t="s">
        <v>16</v>
      </c>
      <c r="E569" s="12" t="s">
        <v>20</v>
      </c>
      <c r="F569" s="12" t="s">
        <v>131</v>
      </c>
      <c r="G569" s="12" t="s">
        <v>132</v>
      </c>
      <c r="H569" s="69"/>
      <c r="I569" s="16"/>
      <c r="J569" s="16"/>
      <c r="K569" s="16"/>
      <c r="L569" s="64"/>
      <c r="M569" s="15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2.75" customHeight="1" x14ac:dyDescent="0.25">
      <c r="A570" s="17">
        <v>619</v>
      </c>
      <c r="B570" s="12" t="s">
        <v>658</v>
      </c>
      <c r="C570" s="12">
        <v>6</v>
      </c>
      <c r="D570" s="12" t="s">
        <v>16</v>
      </c>
      <c r="E570" s="12" t="s">
        <v>20</v>
      </c>
      <c r="F570" s="12" t="s">
        <v>131</v>
      </c>
      <c r="G570" s="12" t="s">
        <v>132</v>
      </c>
      <c r="H570" s="68"/>
      <c r="I570" s="16"/>
      <c r="J570" s="16"/>
      <c r="K570" s="16"/>
      <c r="L570" s="64"/>
      <c r="M570" s="15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2.75" customHeight="1" x14ac:dyDescent="0.25">
      <c r="A571" s="17">
        <v>620</v>
      </c>
      <c r="B571" s="12" t="s">
        <v>659</v>
      </c>
      <c r="C571" s="12">
        <v>6</v>
      </c>
      <c r="D571" s="12" t="s">
        <v>16</v>
      </c>
      <c r="E571" s="12" t="s">
        <v>20</v>
      </c>
      <c r="F571" s="12" t="s">
        <v>131</v>
      </c>
      <c r="G571" s="12" t="s">
        <v>132</v>
      </c>
      <c r="H571" s="68"/>
      <c r="I571" s="16"/>
      <c r="J571" s="16"/>
      <c r="K571" s="16"/>
      <c r="L571" s="64"/>
      <c r="M571" s="15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2.75" customHeight="1" x14ac:dyDescent="0.25">
      <c r="A572" s="17">
        <v>621</v>
      </c>
      <c r="B572" s="12" t="s">
        <v>660</v>
      </c>
      <c r="C572" s="12">
        <v>6</v>
      </c>
      <c r="D572" s="12" t="s">
        <v>16</v>
      </c>
      <c r="E572" s="12" t="s">
        <v>20</v>
      </c>
      <c r="F572" s="12" t="s">
        <v>131</v>
      </c>
      <c r="G572" s="12" t="s">
        <v>132</v>
      </c>
      <c r="H572" s="68"/>
      <c r="I572" s="16"/>
      <c r="J572" s="16"/>
      <c r="K572" s="16"/>
      <c r="L572" s="64"/>
      <c r="M572" s="15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2.75" customHeight="1" x14ac:dyDescent="0.25">
      <c r="A573" s="17">
        <v>622</v>
      </c>
      <c r="B573" s="12" t="s">
        <v>661</v>
      </c>
      <c r="C573" s="12">
        <v>6</v>
      </c>
      <c r="D573" s="12" t="s">
        <v>16</v>
      </c>
      <c r="E573" s="12" t="s">
        <v>20</v>
      </c>
      <c r="F573" s="12" t="s">
        <v>131</v>
      </c>
      <c r="G573" s="12" t="s">
        <v>132</v>
      </c>
      <c r="H573" s="68"/>
      <c r="I573" s="16"/>
      <c r="J573" s="16"/>
      <c r="K573" s="16"/>
      <c r="L573" s="64"/>
      <c r="M573" s="15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2.75" customHeight="1" x14ac:dyDescent="0.25">
      <c r="A574" s="17">
        <v>623</v>
      </c>
      <c r="B574" s="12" t="s">
        <v>662</v>
      </c>
      <c r="C574" s="12">
        <v>6</v>
      </c>
      <c r="D574" s="12" t="s">
        <v>16</v>
      </c>
      <c r="E574" s="12" t="s">
        <v>20</v>
      </c>
      <c r="F574" s="12" t="s">
        <v>131</v>
      </c>
      <c r="G574" s="12" t="s">
        <v>132</v>
      </c>
      <c r="H574" s="68"/>
      <c r="I574" s="16"/>
      <c r="J574" s="16"/>
      <c r="K574" s="16"/>
      <c r="L574" s="64"/>
      <c r="M574" s="15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2.75" customHeight="1" x14ac:dyDescent="0.25">
      <c r="A575" s="17">
        <v>624</v>
      </c>
      <c r="B575" s="12" t="s">
        <v>663</v>
      </c>
      <c r="C575" s="12">
        <v>6</v>
      </c>
      <c r="D575" s="12" t="s">
        <v>16</v>
      </c>
      <c r="E575" s="12" t="s">
        <v>20</v>
      </c>
      <c r="F575" s="12" t="s">
        <v>131</v>
      </c>
      <c r="G575" s="12" t="s">
        <v>132</v>
      </c>
      <c r="H575" s="68"/>
      <c r="I575" s="16"/>
      <c r="J575" s="16"/>
      <c r="K575" s="16"/>
      <c r="L575" s="64"/>
      <c r="M575" s="15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2.75" customHeight="1" x14ac:dyDescent="0.25">
      <c r="A576" s="17">
        <v>625</v>
      </c>
      <c r="B576" s="12" t="s">
        <v>664</v>
      </c>
      <c r="C576" s="12">
        <v>6</v>
      </c>
      <c r="D576" s="12" t="s">
        <v>16</v>
      </c>
      <c r="E576" s="12" t="s">
        <v>20</v>
      </c>
      <c r="F576" s="12" t="s">
        <v>131</v>
      </c>
      <c r="G576" s="12" t="s">
        <v>132</v>
      </c>
      <c r="H576" s="68"/>
      <c r="I576" s="16"/>
      <c r="J576" s="16"/>
      <c r="K576" s="16"/>
      <c r="L576" s="64"/>
      <c r="M576" s="15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2.75" customHeight="1" x14ac:dyDescent="0.25">
      <c r="A577" s="17">
        <v>626</v>
      </c>
      <c r="B577" s="12" t="s">
        <v>665</v>
      </c>
      <c r="C577" s="12">
        <v>6</v>
      </c>
      <c r="D577" s="12" t="s">
        <v>16</v>
      </c>
      <c r="E577" s="12" t="s">
        <v>20</v>
      </c>
      <c r="F577" s="12" t="s">
        <v>131</v>
      </c>
      <c r="G577" s="12" t="s">
        <v>132</v>
      </c>
      <c r="H577" s="68"/>
      <c r="I577" s="16"/>
      <c r="J577" s="16"/>
      <c r="K577" s="16"/>
      <c r="L577" s="64"/>
      <c r="M577" s="15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2.75" customHeight="1" x14ac:dyDescent="0.25">
      <c r="A578" s="17">
        <v>627</v>
      </c>
      <c r="B578" s="12" t="s">
        <v>666</v>
      </c>
      <c r="C578" s="12">
        <v>7</v>
      </c>
      <c r="D578" s="12" t="s">
        <v>16</v>
      </c>
      <c r="E578" s="12" t="s">
        <v>20</v>
      </c>
      <c r="F578" s="12" t="s">
        <v>165</v>
      </c>
      <c r="G578" s="12" t="s">
        <v>166</v>
      </c>
      <c r="H578" s="68"/>
      <c r="I578" s="16"/>
      <c r="J578" s="16"/>
      <c r="K578" s="16"/>
      <c r="L578" s="64"/>
      <c r="M578" s="15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2.75" customHeight="1" x14ac:dyDescent="0.25">
      <c r="A579" s="17">
        <v>628</v>
      </c>
      <c r="B579" s="12" t="s">
        <v>667</v>
      </c>
      <c r="C579" s="12">
        <v>8</v>
      </c>
      <c r="D579" s="12" t="s">
        <v>16</v>
      </c>
      <c r="E579" s="12" t="s">
        <v>20</v>
      </c>
      <c r="F579" s="12" t="s">
        <v>165</v>
      </c>
      <c r="G579" s="12" t="s">
        <v>166</v>
      </c>
      <c r="H579" s="68"/>
      <c r="I579" s="16"/>
      <c r="J579" s="16"/>
      <c r="K579" s="16"/>
      <c r="L579" s="64"/>
      <c r="M579" s="15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2.75" customHeight="1" x14ac:dyDescent="0.25">
      <c r="A580" s="17">
        <v>629</v>
      </c>
      <c r="B580" s="12" t="s">
        <v>668</v>
      </c>
      <c r="C580" s="12">
        <v>8</v>
      </c>
      <c r="D580" s="12" t="s">
        <v>16</v>
      </c>
      <c r="E580" s="12" t="s">
        <v>20</v>
      </c>
      <c r="F580" s="12" t="s">
        <v>165</v>
      </c>
      <c r="G580" s="12" t="s">
        <v>166</v>
      </c>
      <c r="H580" s="68"/>
      <c r="I580" s="16"/>
      <c r="J580" s="16"/>
      <c r="K580" s="16"/>
      <c r="L580" s="64"/>
      <c r="M580" s="15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2.75" customHeight="1" x14ac:dyDescent="0.25">
      <c r="A581" s="17">
        <v>630</v>
      </c>
      <c r="B581" s="12" t="s">
        <v>669</v>
      </c>
      <c r="C581" s="12">
        <v>8</v>
      </c>
      <c r="D581" s="12" t="s">
        <v>16</v>
      </c>
      <c r="E581" s="12" t="s">
        <v>20</v>
      </c>
      <c r="F581" s="12" t="s">
        <v>165</v>
      </c>
      <c r="G581" s="12" t="s">
        <v>166</v>
      </c>
      <c r="H581" s="68"/>
      <c r="I581" s="16"/>
      <c r="J581" s="16"/>
      <c r="K581" s="16"/>
      <c r="L581" s="64"/>
      <c r="M581" s="15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2.75" customHeight="1" x14ac:dyDescent="0.25">
      <c r="A582" s="17">
        <v>631</v>
      </c>
      <c r="B582" s="12" t="s">
        <v>670</v>
      </c>
      <c r="C582" s="12">
        <v>7</v>
      </c>
      <c r="D582" s="12" t="s">
        <v>16</v>
      </c>
      <c r="E582" s="12" t="s">
        <v>83</v>
      </c>
      <c r="F582" s="12" t="s">
        <v>165</v>
      </c>
      <c r="G582" s="12" t="s">
        <v>178</v>
      </c>
      <c r="H582" s="68"/>
      <c r="I582" s="16"/>
      <c r="J582" s="16"/>
      <c r="K582" s="16"/>
      <c r="L582" s="64"/>
      <c r="M582" s="15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2.75" customHeight="1" x14ac:dyDescent="0.25">
      <c r="A583" s="17">
        <v>632</v>
      </c>
      <c r="B583" s="12" t="s">
        <v>671</v>
      </c>
      <c r="C583" s="12">
        <v>8</v>
      </c>
      <c r="D583" s="12" t="s">
        <v>16</v>
      </c>
      <c r="E583" s="12" t="s">
        <v>83</v>
      </c>
      <c r="F583" s="12" t="s">
        <v>165</v>
      </c>
      <c r="G583" s="12" t="s">
        <v>178</v>
      </c>
      <c r="H583" s="68"/>
      <c r="I583" s="16"/>
      <c r="J583" s="16"/>
      <c r="K583" s="16"/>
      <c r="L583" s="64"/>
      <c r="M583" s="15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2.75" customHeight="1" x14ac:dyDescent="0.25">
      <c r="A584" s="17">
        <v>633</v>
      </c>
      <c r="B584" s="12" t="s">
        <v>672</v>
      </c>
      <c r="C584" s="12">
        <v>8</v>
      </c>
      <c r="D584" s="12" t="s">
        <v>16</v>
      </c>
      <c r="E584" s="12" t="s">
        <v>83</v>
      </c>
      <c r="F584" s="12" t="s">
        <v>165</v>
      </c>
      <c r="G584" s="12" t="s">
        <v>178</v>
      </c>
      <c r="H584" s="68"/>
      <c r="I584" s="16"/>
      <c r="J584" s="16"/>
      <c r="K584" s="16"/>
      <c r="L584" s="64"/>
      <c r="M584" s="15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2.75" customHeight="1" x14ac:dyDescent="0.25">
      <c r="A585" s="17">
        <v>634</v>
      </c>
      <c r="B585" s="12" t="s">
        <v>673</v>
      </c>
      <c r="C585" s="12">
        <v>8</v>
      </c>
      <c r="D585" s="12" t="s">
        <v>16</v>
      </c>
      <c r="E585" s="12" t="s">
        <v>83</v>
      </c>
      <c r="F585" s="12" t="s">
        <v>165</v>
      </c>
      <c r="G585" s="12" t="s">
        <v>178</v>
      </c>
      <c r="H585" s="68"/>
      <c r="I585" s="16"/>
      <c r="J585" s="16"/>
      <c r="K585" s="16"/>
      <c r="L585" s="64"/>
      <c r="M585" s="15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2.75" customHeight="1" x14ac:dyDescent="0.25">
      <c r="A586" s="17">
        <v>635</v>
      </c>
      <c r="B586" s="12" t="s">
        <v>674</v>
      </c>
      <c r="C586" s="12">
        <v>5</v>
      </c>
      <c r="D586" s="12" t="s">
        <v>16</v>
      </c>
      <c r="E586" s="12" t="s">
        <v>20</v>
      </c>
      <c r="F586" s="12" t="s">
        <v>131</v>
      </c>
      <c r="G586" s="12" t="s">
        <v>132</v>
      </c>
      <c r="H586" s="68"/>
      <c r="I586" s="16"/>
      <c r="J586" s="16"/>
      <c r="K586" s="16"/>
      <c r="L586" s="64"/>
      <c r="M586" s="15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2.75" customHeight="1" x14ac:dyDescent="0.25">
      <c r="A587" s="17">
        <v>636</v>
      </c>
      <c r="B587" s="12" t="s">
        <v>675</v>
      </c>
      <c r="C587" s="12">
        <v>3</v>
      </c>
      <c r="D587" s="12" t="s">
        <v>16</v>
      </c>
      <c r="E587" s="12" t="s">
        <v>20</v>
      </c>
      <c r="F587" s="12" t="s">
        <v>21</v>
      </c>
      <c r="G587" s="12" t="s">
        <v>22</v>
      </c>
      <c r="H587" s="68"/>
      <c r="I587" s="16"/>
      <c r="J587" s="16"/>
      <c r="K587" s="16"/>
      <c r="L587" s="64"/>
      <c r="M587" s="15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2.75" customHeight="1" x14ac:dyDescent="0.25">
      <c r="A588" s="17">
        <v>645</v>
      </c>
      <c r="B588" s="12" t="s">
        <v>676</v>
      </c>
      <c r="C588" s="12">
        <v>1</v>
      </c>
      <c r="D588" s="12" t="s">
        <v>92</v>
      </c>
      <c r="E588" s="70" t="s">
        <v>20</v>
      </c>
      <c r="F588" s="12" t="s">
        <v>21</v>
      </c>
      <c r="G588" s="12" t="s">
        <v>22</v>
      </c>
      <c r="H588" s="68"/>
      <c r="I588" s="16"/>
      <c r="J588" s="16"/>
      <c r="K588" s="16"/>
      <c r="L588" s="64"/>
      <c r="M588" s="15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2.75" customHeight="1" x14ac:dyDescent="0.25">
      <c r="A589" s="17">
        <v>646</v>
      </c>
      <c r="B589" s="12" t="s">
        <v>677</v>
      </c>
      <c r="C589" s="12">
        <v>2</v>
      </c>
      <c r="D589" s="12" t="s">
        <v>92</v>
      </c>
      <c r="E589" s="70" t="s">
        <v>20</v>
      </c>
      <c r="F589" s="12" t="s">
        <v>21</v>
      </c>
      <c r="G589" s="12" t="s">
        <v>22</v>
      </c>
      <c r="H589" s="68"/>
      <c r="I589" s="16"/>
      <c r="J589" s="16"/>
      <c r="K589" s="16"/>
      <c r="L589" s="64"/>
      <c r="M589" s="15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2.75" customHeight="1" x14ac:dyDescent="0.25">
      <c r="A590" s="17">
        <v>647</v>
      </c>
      <c r="B590" s="12" t="s">
        <v>678</v>
      </c>
      <c r="C590" s="12">
        <v>2</v>
      </c>
      <c r="D590" s="12" t="s">
        <v>92</v>
      </c>
      <c r="E590" s="70" t="s">
        <v>20</v>
      </c>
      <c r="F590" s="12" t="s">
        <v>21</v>
      </c>
      <c r="G590" s="12" t="s">
        <v>22</v>
      </c>
      <c r="H590" s="68"/>
      <c r="I590" s="16"/>
      <c r="J590" s="16"/>
      <c r="K590" s="16"/>
      <c r="L590" s="64"/>
      <c r="M590" s="15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2.75" customHeight="1" x14ac:dyDescent="0.25">
      <c r="A591" s="17">
        <v>648</v>
      </c>
      <c r="B591" s="12" t="s">
        <v>679</v>
      </c>
      <c r="C591" s="12">
        <v>3</v>
      </c>
      <c r="D591" s="12" t="s">
        <v>92</v>
      </c>
      <c r="E591" s="70" t="s">
        <v>20</v>
      </c>
      <c r="F591" s="12" t="s">
        <v>21</v>
      </c>
      <c r="G591" s="12" t="s">
        <v>22</v>
      </c>
      <c r="H591" s="68"/>
      <c r="I591" s="16"/>
      <c r="J591" s="16"/>
      <c r="K591" s="16"/>
      <c r="L591" s="64"/>
      <c r="M591" s="15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2.75" customHeight="1" x14ac:dyDescent="0.25">
      <c r="A592" s="17">
        <v>649</v>
      </c>
      <c r="B592" s="12" t="s">
        <v>680</v>
      </c>
      <c r="C592" s="12">
        <v>1</v>
      </c>
      <c r="D592" s="12" t="s">
        <v>92</v>
      </c>
      <c r="E592" s="70" t="s">
        <v>83</v>
      </c>
      <c r="F592" s="12" t="s">
        <v>21</v>
      </c>
      <c r="G592" s="12" t="s">
        <v>84</v>
      </c>
      <c r="H592" s="68"/>
      <c r="I592" s="16"/>
      <c r="J592" s="16"/>
      <c r="K592" s="16"/>
      <c r="L592" s="64"/>
      <c r="M592" s="15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2.75" customHeight="1" x14ac:dyDescent="0.25">
      <c r="A593" s="17">
        <v>650</v>
      </c>
      <c r="B593" s="12" t="s">
        <v>681</v>
      </c>
      <c r="C593" s="12">
        <v>1</v>
      </c>
      <c r="D593" s="12" t="s">
        <v>92</v>
      </c>
      <c r="E593" s="70" t="s">
        <v>83</v>
      </c>
      <c r="F593" s="12" t="s">
        <v>21</v>
      </c>
      <c r="G593" s="12" t="s">
        <v>84</v>
      </c>
      <c r="H593" s="68"/>
      <c r="I593" s="16"/>
      <c r="J593" s="16"/>
      <c r="K593" s="16"/>
      <c r="L593" s="64"/>
      <c r="M593" s="15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0.5" customHeight="1" x14ac:dyDescent="0.25">
      <c r="A594" s="17">
        <v>651</v>
      </c>
      <c r="B594" s="12" t="s">
        <v>682</v>
      </c>
      <c r="C594" s="12">
        <v>1</v>
      </c>
      <c r="D594" s="12" t="s">
        <v>92</v>
      </c>
      <c r="E594" s="70" t="s">
        <v>83</v>
      </c>
      <c r="F594" s="12" t="s">
        <v>21</v>
      </c>
      <c r="G594" s="12" t="s">
        <v>84</v>
      </c>
      <c r="H594" s="68"/>
      <c r="I594" s="16"/>
      <c r="J594" s="16"/>
      <c r="K594" s="16"/>
      <c r="L594" s="64"/>
      <c r="M594" s="15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2.75" customHeight="1" x14ac:dyDescent="0.25">
      <c r="A595" s="17">
        <v>652</v>
      </c>
      <c r="B595" s="12" t="s">
        <v>683</v>
      </c>
      <c r="C595" s="12">
        <v>1</v>
      </c>
      <c r="D595" s="12" t="s">
        <v>92</v>
      </c>
      <c r="E595" s="70" t="s">
        <v>83</v>
      </c>
      <c r="F595" s="12" t="s">
        <v>21</v>
      </c>
      <c r="G595" s="12" t="s">
        <v>84</v>
      </c>
      <c r="H595" s="68"/>
      <c r="I595" s="16"/>
      <c r="J595" s="16"/>
      <c r="K595" s="16"/>
      <c r="L595" s="64"/>
      <c r="M595" s="15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2.75" customHeight="1" x14ac:dyDescent="0.25">
      <c r="A596" s="17">
        <v>653</v>
      </c>
      <c r="B596" s="12" t="s">
        <v>684</v>
      </c>
      <c r="C596" s="12">
        <v>1</v>
      </c>
      <c r="D596" s="12" t="s">
        <v>92</v>
      </c>
      <c r="E596" s="70" t="s">
        <v>83</v>
      </c>
      <c r="F596" s="12" t="s">
        <v>21</v>
      </c>
      <c r="G596" s="12" t="s">
        <v>84</v>
      </c>
      <c r="H596" s="68"/>
      <c r="I596" s="16"/>
      <c r="J596" s="16"/>
      <c r="K596" s="16"/>
      <c r="L596" s="64"/>
      <c r="M596" s="15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2.75" customHeight="1" x14ac:dyDescent="0.25">
      <c r="A597" s="17">
        <v>654</v>
      </c>
      <c r="B597" s="12" t="s">
        <v>685</v>
      </c>
      <c r="C597" s="12">
        <v>2</v>
      </c>
      <c r="D597" s="12" t="s">
        <v>92</v>
      </c>
      <c r="E597" s="70" t="s">
        <v>83</v>
      </c>
      <c r="F597" s="12" t="s">
        <v>21</v>
      </c>
      <c r="G597" s="12" t="s">
        <v>84</v>
      </c>
      <c r="H597" s="68"/>
      <c r="I597" s="16"/>
      <c r="J597" s="16"/>
      <c r="K597" s="16"/>
      <c r="L597" s="64"/>
      <c r="M597" s="15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2.75" customHeight="1" x14ac:dyDescent="0.25">
      <c r="A598" s="17">
        <v>655</v>
      </c>
      <c r="B598" s="12" t="s">
        <v>686</v>
      </c>
      <c r="C598" s="12">
        <v>2</v>
      </c>
      <c r="D598" s="12" t="s">
        <v>92</v>
      </c>
      <c r="E598" s="70" t="s">
        <v>83</v>
      </c>
      <c r="F598" s="12" t="s">
        <v>21</v>
      </c>
      <c r="G598" s="12" t="s">
        <v>84</v>
      </c>
      <c r="H598" s="68"/>
      <c r="I598" s="16"/>
      <c r="J598" s="16"/>
      <c r="K598" s="16"/>
      <c r="L598" s="64"/>
      <c r="M598" s="15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2.75" customHeight="1" x14ac:dyDescent="0.25">
      <c r="A599" s="17">
        <v>656</v>
      </c>
      <c r="B599" s="12" t="s">
        <v>687</v>
      </c>
      <c r="C599" s="12">
        <v>2</v>
      </c>
      <c r="D599" s="12" t="s">
        <v>92</v>
      </c>
      <c r="E599" s="70" t="s">
        <v>83</v>
      </c>
      <c r="F599" s="12" t="s">
        <v>21</v>
      </c>
      <c r="G599" s="12" t="s">
        <v>84</v>
      </c>
      <c r="H599" s="68"/>
      <c r="I599" s="16"/>
      <c r="J599" s="16"/>
      <c r="K599" s="16"/>
      <c r="L599" s="64"/>
      <c r="M599" s="15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2.75" customHeight="1" x14ac:dyDescent="0.25">
      <c r="A600" s="17">
        <v>657</v>
      </c>
      <c r="B600" s="12" t="s">
        <v>688</v>
      </c>
      <c r="C600" s="12">
        <v>3</v>
      </c>
      <c r="D600" s="12" t="s">
        <v>92</v>
      </c>
      <c r="E600" s="70" t="s">
        <v>83</v>
      </c>
      <c r="F600" s="12" t="s">
        <v>21</v>
      </c>
      <c r="G600" s="12" t="s">
        <v>84</v>
      </c>
      <c r="H600" s="68"/>
      <c r="I600" s="16"/>
      <c r="J600" s="16"/>
      <c r="K600" s="16"/>
      <c r="L600" s="64"/>
      <c r="M600" s="15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2.75" customHeight="1" x14ac:dyDescent="0.25">
      <c r="A601" s="17">
        <v>658</v>
      </c>
      <c r="B601" s="12" t="s">
        <v>689</v>
      </c>
      <c r="C601" s="12">
        <v>3</v>
      </c>
      <c r="D601" s="12" t="s">
        <v>92</v>
      </c>
      <c r="E601" s="70" t="s">
        <v>83</v>
      </c>
      <c r="F601" s="12" t="s">
        <v>21</v>
      </c>
      <c r="G601" s="12" t="s">
        <v>84</v>
      </c>
      <c r="H601" s="65"/>
      <c r="I601" s="16"/>
      <c r="J601" s="16"/>
      <c r="K601" s="16"/>
      <c r="L601" s="64"/>
      <c r="M601" s="15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2.75" customHeight="1" x14ac:dyDescent="0.25">
      <c r="A602" s="17">
        <v>659</v>
      </c>
      <c r="B602" s="12" t="s">
        <v>690</v>
      </c>
      <c r="C602" s="12">
        <v>3</v>
      </c>
      <c r="D602" s="12" t="s">
        <v>92</v>
      </c>
      <c r="E602" s="70" t="s">
        <v>83</v>
      </c>
      <c r="F602" s="12" t="s">
        <v>21</v>
      </c>
      <c r="G602" s="12" t="s">
        <v>84</v>
      </c>
      <c r="H602" s="65"/>
      <c r="I602" s="16"/>
      <c r="J602" s="16"/>
      <c r="K602" s="16"/>
      <c r="L602" s="64"/>
      <c r="M602" s="15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2.75" customHeight="1" x14ac:dyDescent="0.25">
      <c r="A603" s="17">
        <v>660</v>
      </c>
      <c r="B603" s="12" t="s">
        <v>691</v>
      </c>
      <c r="C603" s="12">
        <v>4</v>
      </c>
      <c r="D603" s="12" t="s">
        <v>92</v>
      </c>
      <c r="E603" s="70" t="s">
        <v>83</v>
      </c>
      <c r="F603" s="12" t="s">
        <v>21</v>
      </c>
      <c r="G603" s="12" t="s">
        <v>84</v>
      </c>
      <c r="H603" s="65"/>
      <c r="I603" s="16"/>
      <c r="J603" s="16"/>
      <c r="K603" s="16"/>
      <c r="L603" s="64"/>
      <c r="M603" s="15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2.75" customHeight="1" x14ac:dyDescent="0.25">
      <c r="A604" s="17">
        <v>661</v>
      </c>
      <c r="B604" s="12" t="s">
        <v>692</v>
      </c>
      <c r="C604" s="12">
        <v>5</v>
      </c>
      <c r="D604" s="12" t="s">
        <v>92</v>
      </c>
      <c r="E604" s="70" t="s">
        <v>20</v>
      </c>
      <c r="F604" s="12" t="s">
        <v>131</v>
      </c>
      <c r="G604" s="12" t="s">
        <v>132</v>
      </c>
      <c r="H604" s="65"/>
      <c r="I604" s="16"/>
      <c r="J604" s="16"/>
      <c r="K604" s="16"/>
      <c r="L604" s="64"/>
      <c r="M604" s="15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2.75" customHeight="1" x14ac:dyDescent="0.25">
      <c r="A605" s="17">
        <v>662</v>
      </c>
      <c r="B605" s="12" t="s">
        <v>693</v>
      </c>
      <c r="C605" s="12">
        <v>6</v>
      </c>
      <c r="D605" s="12" t="s">
        <v>92</v>
      </c>
      <c r="E605" s="70" t="s">
        <v>20</v>
      </c>
      <c r="F605" s="12" t="s">
        <v>131</v>
      </c>
      <c r="G605" s="12" t="s">
        <v>132</v>
      </c>
      <c r="H605" s="65"/>
      <c r="I605" s="16"/>
      <c r="J605" s="16"/>
      <c r="K605" s="16"/>
      <c r="L605" s="64"/>
      <c r="M605" s="15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2.75" customHeight="1" x14ac:dyDescent="0.25">
      <c r="A606" s="17">
        <v>663</v>
      </c>
      <c r="B606" s="12" t="s">
        <v>694</v>
      </c>
      <c r="C606" s="12">
        <v>6</v>
      </c>
      <c r="D606" s="12" t="s">
        <v>92</v>
      </c>
      <c r="E606" s="70" t="s">
        <v>20</v>
      </c>
      <c r="F606" s="12" t="s">
        <v>131</v>
      </c>
      <c r="G606" s="12" t="s">
        <v>132</v>
      </c>
      <c r="H606" s="65"/>
      <c r="I606" s="16"/>
      <c r="J606" s="16"/>
      <c r="K606" s="16"/>
      <c r="L606" s="64"/>
      <c r="M606" s="15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2.75" customHeight="1" x14ac:dyDescent="0.25">
      <c r="A607" s="17">
        <v>664</v>
      </c>
      <c r="B607" s="12" t="s">
        <v>695</v>
      </c>
      <c r="C607" s="12">
        <v>6</v>
      </c>
      <c r="D607" s="12" t="s">
        <v>92</v>
      </c>
      <c r="E607" s="70" t="s">
        <v>20</v>
      </c>
      <c r="F607" s="12" t="s">
        <v>131</v>
      </c>
      <c r="G607" s="12" t="s">
        <v>132</v>
      </c>
      <c r="H607" s="64"/>
      <c r="I607" s="16"/>
      <c r="J607" s="16"/>
      <c r="K607" s="16"/>
      <c r="L607" s="64"/>
      <c r="M607" s="15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2.75" customHeight="1" x14ac:dyDescent="0.25">
      <c r="A608" s="17">
        <v>665</v>
      </c>
      <c r="B608" s="12" t="s">
        <v>696</v>
      </c>
      <c r="C608" s="12">
        <v>6</v>
      </c>
      <c r="D608" s="12" t="s">
        <v>92</v>
      </c>
      <c r="E608" s="70" t="s">
        <v>83</v>
      </c>
      <c r="F608" s="12" t="s">
        <v>131</v>
      </c>
      <c r="G608" s="12" t="s">
        <v>151</v>
      </c>
      <c r="H608" s="64"/>
      <c r="I608" s="16"/>
      <c r="J608" s="16"/>
      <c r="K608" s="16"/>
      <c r="L608" s="64"/>
      <c r="M608" s="15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2.75" customHeight="1" x14ac:dyDescent="0.25">
      <c r="A609" s="17">
        <v>666</v>
      </c>
      <c r="B609" s="12" t="s">
        <v>697</v>
      </c>
      <c r="C609" s="12">
        <v>6</v>
      </c>
      <c r="D609" s="12" t="s">
        <v>92</v>
      </c>
      <c r="E609" s="70" t="s">
        <v>83</v>
      </c>
      <c r="F609" s="12" t="s">
        <v>131</v>
      </c>
      <c r="G609" s="12" t="s">
        <v>151</v>
      </c>
      <c r="H609" s="64"/>
      <c r="I609" s="16"/>
      <c r="J609" s="16"/>
      <c r="K609" s="16"/>
      <c r="L609" s="64"/>
      <c r="M609" s="15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2.75" customHeight="1" x14ac:dyDescent="0.25">
      <c r="A610" s="17">
        <v>667</v>
      </c>
      <c r="B610" s="12" t="s">
        <v>698</v>
      </c>
      <c r="C610" s="12">
        <v>6</v>
      </c>
      <c r="D610" s="12" t="s">
        <v>92</v>
      </c>
      <c r="E610" s="70" t="s">
        <v>83</v>
      </c>
      <c r="F610" s="12" t="s">
        <v>131</v>
      </c>
      <c r="G610" s="12" t="s">
        <v>151</v>
      </c>
      <c r="H610" s="64"/>
      <c r="I610" s="16"/>
      <c r="J610" s="16"/>
      <c r="K610" s="16"/>
      <c r="L610" s="64"/>
      <c r="M610" s="15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2.75" customHeight="1" x14ac:dyDescent="0.25">
      <c r="A611" s="17">
        <v>668</v>
      </c>
      <c r="B611" s="12" t="s">
        <v>699</v>
      </c>
      <c r="C611" s="12">
        <v>7</v>
      </c>
      <c r="D611" s="12" t="s">
        <v>92</v>
      </c>
      <c r="E611" s="70" t="s">
        <v>20</v>
      </c>
      <c r="F611" s="12" t="s">
        <v>165</v>
      </c>
      <c r="G611" s="12" t="s">
        <v>166</v>
      </c>
      <c r="H611" s="64"/>
      <c r="I611" s="16"/>
      <c r="J611" s="16"/>
      <c r="K611" s="16"/>
      <c r="L611" s="64"/>
      <c r="M611" s="15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2.75" customHeight="1" x14ac:dyDescent="0.25">
      <c r="A612" s="17">
        <v>669</v>
      </c>
      <c r="B612" s="12" t="s">
        <v>700</v>
      </c>
      <c r="C612" s="12">
        <v>7</v>
      </c>
      <c r="D612" s="12" t="s">
        <v>92</v>
      </c>
      <c r="E612" s="70" t="s">
        <v>20</v>
      </c>
      <c r="F612" s="12" t="s">
        <v>165</v>
      </c>
      <c r="G612" s="12" t="s">
        <v>166</v>
      </c>
      <c r="H612" s="64"/>
      <c r="I612" s="16"/>
      <c r="J612" s="16"/>
      <c r="K612" s="16"/>
      <c r="L612" s="64"/>
      <c r="M612" s="15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2.75" customHeight="1" x14ac:dyDescent="0.25">
      <c r="A613" s="17">
        <v>670</v>
      </c>
      <c r="B613" s="12" t="s">
        <v>701</v>
      </c>
      <c r="C613" s="12">
        <v>8</v>
      </c>
      <c r="D613" s="12" t="s">
        <v>92</v>
      </c>
      <c r="E613" s="70" t="s">
        <v>20</v>
      </c>
      <c r="F613" s="12" t="s">
        <v>165</v>
      </c>
      <c r="G613" s="12" t="s">
        <v>166</v>
      </c>
      <c r="H613" s="64"/>
      <c r="I613" s="16"/>
      <c r="J613" s="16"/>
      <c r="K613" s="16"/>
      <c r="L613" s="64"/>
      <c r="M613" s="15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2.75" customHeight="1" x14ac:dyDescent="0.25">
      <c r="A614" s="17">
        <v>671</v>
      </c>
      <c r="B614" s="12" t="s">
        <v>702</v>
      </c>
      <c r="C614" s="12">
        <v>7</v>
      </c>
      <c r="D614" s="12" t="s">
        <v>92</v>
      </c>
      <c r="E614" s="70" t="s">
        <v>83</v>
      </c>
      <c r="F614" s="12" t="s">
        <v>165</v>
      </c>
      <c r="G614" s="12" t="s">
        <v>178</v>
      </c>
      <c r="H614" s="64"/>
      <c r="I614" s="16"/>
      <c r="J614" s="16"/>
      <c r="K614" s="16"/>
      <c r="L614" s="64"/>
      <c r="M614" s="15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2.75" customHeight="1" x14ac:dyDescent="0.25">
      <c r="A615" s="17">
        <v>672</v>
      </c>
      <c r="B615" s="12" t="s">
        <v>703</v>
      </c>
      <c r="C615" s="12">
        <v>7</v>
      </c>
      <c r="D615" s="12" t="s">
        <v>92</v>
      </c>
      <c r="E615" s="70" t="s">
        <v>83</v>
      </c>
      <c r="F615" s="12" t="s">
        <v>165</v>
      </c>
      <c r="G615" s="12" t="s">
        <v>178</v>
      </c>
      <c r="H615" s="64"/>
      <c r="I615" s="16"/>
      <c r="J615" s="16"/>
      <c r="K615" s="16"/>
      <c r="L615" s="64"/>
      <c r="M615" s="15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2.75" customHeight="1" x14ac:dyDescent="0.25">
      <c r="A616" s="17">
        <v>673</v>
      </c>
      <c r="B616" s="12" t="s">
        <v>704</v>
      </c>
      <c r="C616" s="12">
        <v>7</v>
      </c>
      <c r="D616" s="12" t="s">
        <v>92</v>
      </c>
      <c r="E616" s="70" t="s">
        <v>83</v>
      </c>
      <c r="F616" s="12" t="s">
        <v>165</v>
      </c>
      <c r="G616" s="12" t="s">
        <v>178</v>
      </c>
      <c r="H616" s="64"/>
      <c r="I616" s="16"/>
      <c r="J616" s="16"/>
      <c r="K616" s="16"/>
      <c r="L616" s="64"/>
      <c r="M616" s="15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2.75" customHeight="1" x14ac:dyDescent="0.25">
      <c r="A617" s="17">
        <v>674</v>
      </c>
      <c r="B617" s="12" t="s">
        <v>705</v>
      </c>
      <c r="C617" s="12">
        <v>8</v>
      </c>
      <c r="D617" s="12" t="s">
        <v>92</v>
      </c>
      <c r="E617" s="70" t="s">
        <v>83</v>
      </c>
      <c r="F617" s="12" t="s">
        <v>165</v>
      </c>
      <c r="G617" s="12" t="s">
        <v>178</v>
      </c>
      <c r="H617" s="64"/>
      <c r="I617" s="16"/>
      <c r="J617" s="16"/>
      <c r="K617" s="16"/>
      <c r="L617" s="64"/>
      <c r="M617" s="15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2.75" customHeight="1" x14ac:dyDescent="0.25">
      <c r="A618" s="17">
        <v>675</v>
      </c>
      <c r="B618" s="12" t="s">
        <v>706</v>
      </c>
      <c r="C618" s="12">
        <v>8</v>
      </c>
      <c r="D618" s="12" t="s">
        <v>92</v>
      </c>
      <c r="E618" s="70" t="s">
        <v>83</v>
      </c>
      <c r="F618" s="12" t="s">
        <v>165</v>
      </c>
      <c r="G618" s="12" t="s">
        <v>178</v>
      </c>
      <c r="H618" s="64"/>
      <c r="I618" s="16"/>
      <c r="J618" s="16"/>
      <c r="K618" s="16"/>
      <c r="L618" s="64"/>
      <c r="M618" s="15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2.75" customHeight="1" x14ac:dyDescent="0.25">
      <c r="A619" s="17">
        <v>676</v>
      </c>
      <c r="B619" s="12" t="s">
        <v>707</v>
      </c>
      <c r="C619" s="12">
        <v>8</v>
      </c>
      <c r="D619" s="12" t="s">
        <v>92</v>
      </c>
      <c r="E619" s="70" t="s">
        <v>83</v>
      </c>
      <c r="F619" s="12" t="s">
        <v>165</v>
      </c>
      <c r="G619" s="12" t="s">
        <v>178</v>
      </c>
      <c r="H619" s="64"/>
      <c r="I619" s="16"/>
      <c r="J619" s="16"/>
      <c r="K619" s="16"/>
      <c r="L619" s="64"/>
      <c r="M619" s="15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2.75" customHeight="1" x14ac:dyDescent="0.25">
      <c r="A620" s="17">
        <v>677</v>
      </c>
      <c r="B620" s="12" t="s">
        <v>708</v>
      </c>
      <c r="C620" s="12">
        <v>8</v>
      </c>
      <c r="D620" s="12" t="s">
        <v>92</v>
      </c>
      <c r="E620" s="70" t="s">
        <v>20</v>
      </c>
      <c r="F620" s="12" t="s">
        <v>21</v>
      </c>
      <c r="G620" s="12" t="s">
        <v>22</v>
      </c>
      <c r="H620" s="64"/>
      <c r="I620" s="16"/>
      <c r="J620" s="16"/>
      <c r="K620" s="16"/>
      <c r="L620" s="64"/>
      <c r="M620" s="15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2.75" customHeight="1" x14ac:dyDescent="0.25">
      <c r="A621" s="17">
        <v>678</v>
      </c>
      <c r="B621" s="12" t="s">
        <v>709</v>
      </c>
      <c r="C621" s="12">
        <v>8</v>
      </c>
      <c r="D621" s="12" t="s">
        <v>92</v>
      </c>
      <c r="E621" s="70" t="s">
        <v>83</v>
      </c>
      <c r="F621" s="12" t="s">
        <v>165</v>
      </c>
      <c r="G621" s="12" t="s">
        <v>178</v>
      </c>
      <c r="H621" s="64"/>
      <c r="I621" s="16"/>
      <c r="J621" s="16"/>
      <c r="K621" s="16"/>
      <c r="L621" s="64"/>
      <c r="M621" s="15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2.75" customHeight="1" x14ac:dyDescent="0.25">
      <c r="A622" s="17">
        <v>679</v>
      </c>
      <c r="B622" s="12" t="s">
        <v>710</v>
      </c>
      <c r="C622" s="12">
        <v>3</v>
      </c>
      <c r="D622" s="17" t="s">
        <v>92</v>
      </c>
      <c r="E622" s="12" t="s">
        <v>83</v>
      </c>
      <c r="F622" s="12" t="s">
        <v>21</v>
      </c>
      <c r="G622" s="12" t="s">
        <v>84</v>
      </c>
      <c r="H622" s="64"/>
      <c r="I622" s="16"/>
      <c r="J622" s="16"/>
      <c r="K622" s="16"/>
      <c r="L622" s="64"/>
      <c r="M622" s="15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2.75" customHeight="1" x14ac:dyDescent="0.25">
      <c r="A623" s="17">
        <v>685</v>
      </c>
      <c r="B623" s="12" t="s">
        <v>711</v>
      </c>
      <c r="C623" s="12">
        <v>3</v>
      </c>
      <c r="D623" s="12" t="s">
        <v>29</v>
      </c>
      <c r="E623" s="12" t="s">
        <v>20</v>
      </c>
      <c r="F623" s="12" t="s">
        <v>21</v>
      </c>
      <c r="G623" s="12" t="s">
        <v>22</v>
      </c>
      <c r="H623" s="64"/>
      <c r="I623" s="16"/>
      <c r="J623" s="16"/>
      <c r="K623" s="16"/>
      <c r="L623" s="64"/>
      <c r="M623" s="15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2.75" customHeight="1" x14ac:dyDescent="0.25">
      <c r="A624" s="17">
        <v>686</v>
      </c>
      <c r="B624" s="12" t="s">
        <v>712</v>
      </c>
      <c r="C624" s="12">
        <v>3</v>
      </c>
      <c r="D624" s="12" t="s">
        <v>29</v>
      </c>
      <c r="E624" s="12" t="s">
        <v>20</v>
      </c>
      <c r="F624" s="12" t="s">
        <v>21</v>
      </c>
      <c r="G624" s="12" t="s">
        <v>22</v>
      </c>
      <c r="H624" s="64"/>
      <c r="I624" s="16"/>
      <c r="J624" s="16"/>
      <c r="K624" s="16"/>
      <c r="L624" s="64"/>
      <c r="M624" s="15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2.75" customHeight="1" x14ac:dyDescent="0.25">
      <c r="A625" s="17">
        <v>687</v>
      </c>
      <c r="B625" s="12" t="s">
        <v>713</v>
      </c>
      <c r="C625" s="12">
        <v>4</v>
      </c>
      <c r="D625" s="12" t="s">
        <v>29</v>
      </c>
      <c r="E625" s="12" t="s">
        <v>20</v>
      </c>
      <c r="F625" s="12" t="s">
        <v>21</v>
      </c>
      <c r="G625" s="12" t="s">
        <v>22</v>
      </c>
      <c r="H625" s="64"/>
      <c r="I625" s="16"/>
      <c r="J625" s="16"/>
      <c r="K625" s="16"/>
      <c r="L625" s="64"/>
      <c r="M625" s="15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2.75" customHeight="1" x14ac:dyDescent="0.25">
      <c r="A626" s="17">
        <v>688</v>
      </c>
      <c r="B626" s="12" t="s">
        <v>714</v>
      </c>
      <c r="C626" s="12">
        <v>4</v>
      </c>
      <c r="D626" s="12" t="s">
        <v>29</v>
      </c>
      <c r="E626" s="12" t="s">
        <v>20</v>
      </c>
      <c r="F626" s="12" t="s">
        <v>21</v>
      </c>
      <c r="G626" s="12" t="s">
        <v>22</v>
      </c>
      <c r="H626" s="64"/>
      <c r="I626" s="16"/>
      <c r="J626" s="16"/>
      <c r="K626" s="16"/>
      <c r="L626" s="64"/>
      <c r="M626" s="15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2.75" customHeight="1" x14ac:dyDescent="0.25">
      <c r="A627" s="17">
        <v>689</v>
      </c>
      <c r="B627" s="12" t="s">
        <v>715</v>
      </c>
      <c r="C627" s="12">
        <v>4</v>
      </c>
      <c r="D627" s="12" t="s">
        <v>29</v>
      </c>
      <c r="E627" s="12" t="s">
        <v>20</v>
      </c>
      <c r="F627" s="12" t="s">
        <v>21</v>
      </c>
      <c r="G627" s="12" t="s">
        <v>22</v>
      </c>
      <c r="H627" s="64"/>
      <c r="I627" s="16"/>
      <c r="J627" s="16"/>
      <c r="K627" s="16"/>
      <c r="L627" s="64"/>
      <c r="M627" s="15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2.75" customHeight="1" x14ac:dyDescent="0.25">
      <c r="A628" s="17">
        <v>690</v>
      </c>
      <c r="B628" s="12" t="s">
        <v>716</v>
      </c>
      <c r="C628" s="12">
        <v>3</v>
      </c>
      <c r="D628" s="12" t="s">
        <v>29</v>
      </c>
      <c r="E628" s="12" t="s">
        <v>83</v>
      </c>
      <c r="F628" s="12" t="s">
        <v>21</v>
      </c>
      <c r="G628" s="12" t="s">
        <v>84</v>
      </c>
      <c r="H628" s="64"/>
      <c r="I628" s="16"/>
      <c r="J628" s="16"/>
      <c r="K628" s="16"/>
      <c r="L628" s="64"/>
      <c r="M628" s="15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2.75" customHeight="1" x14ac:dyDescent="0.25">
      <c r="A629" s="17">
        <v>691</v>
      </c>
      <c r="B629" s="12" t="s">
        <v>717</v>
      </c>
      <c r="C629" s="12">
        <v>3</v>
      </c>
      <c r="D629" s="12" t="s">
        <v>29</v>
      </c>
      <c r="E629" s="12" t="s">
        <v>83</v>
      </c>
      <c r="F629" s="12" t="s">
        <v>21</v>
      </c>
      <c r="G629" s="12" t="s">
        <v>84</v>
      </c>
      <c r="H629" s="64"/>
      <c r="I629" s="16"/>
      <c r="J629" s="16"/>
      <c r="K629" s="16"/>
      <c r="L629" s="64"/>
      <c r="M629" s="15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2.75" customHeight="1" x14ac:dyDescent="0.25">
      <c r="A630" s="17">
        <v>692</v>
      </c>
      <c r="B630" s="12" t="s">
        <v>718</v>
      </c>
      <c r="C630" s="12">
        <v>3</v>
      </c>
      <c r="D630" s="12" t="s">
        <v>29</v>
      </c>
      <c r="E630" s="12" t="s">
        <v>83</v>
      </c>
      <c r="F630" s="12" t="s">
        <v>21</v>
      </c>
      <c r="G630" s="12" t="s">
        <v>84</v>
      </c>
      <c r="H630" s="64"/>
      <c r="I630" s="16"/>
      <c r="J630" s="16"/>
      <c r="K630" s="16"/>
      <c r="L630" s="64"/>
      <c r="M630" s="15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2.75" customHeight="1" x14ac:dyDescent="0.25">
      <c r="A631" s="17">
        <v>693</v>
      </c>
      <c r="B631" s="12" t="s">
        <v>719</v>
      </c>
      <c r="C631" s="12">
        <v>6</v>
      </c>
      <c r="D631" s="12" t="s">
        <v>29</v>
      </c>
      <c r="E631" s="12" t="s">
        <v>20</v>
      </c>
      <c r="F631" s="12" t="s">
        <v>131</v>
      </c>
      <c r="G631" s="12" t="s">
        <v>132</v>
      </c>
      <c r="H631" s="64"/>
      <c r="I631" s="16"/>
      <c r="J631" s="16"/>
      <c r="K631" s="16"/>
      <c r="L631" s="64"/>
      <c r="M631" s="15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2.75" customHeight="1" x14ac:dyDescent="0.25">
      <c r="A632" s="17">
        <v>694</v>
      </c>
      <c r="B632" s="12" t="s">
        <v>720</v>
      </c>
      <c r="C632" s="12">
        <v>6</v>
      </c>
      <c r="D632" s="12" t="s">
        <v>29</v>
      </c>
      <c r="E632" s="12" t="s">
        <v>20</v>
      </c>
      <c r="F632" s="12" t="s">
        <v>131</v>
      </c>
      <c r="G632" s="12" t="s">
        <v>132</v>
      </c>
      <c r="H632" s="64"/>
      <c r="I632" s="16"/>
      <c r="J632" s="16"/>
      <c r="K632" s="16"/>
      <c r="L632" s="64"/>
      <c r="M632" s="15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2.75" customHeight="1" x14ac:dyDescent="0.25">
      <c r="A633" s="17">
        <v>695</v>
      </c>
      <c r="B633" s="12" t="s">
        <v>721</v>
      </c>
      <c r="C633" s="12">
        <v>6</v>
      </c>
      <c r="D633" s="12" t="s">
        <v>29</v>
      </c>
      <c r="E633" s="12" t="s">
        <v>20</v>
      </c>
      <c r="F633" s="12" t="s">
        <v>131</v>
      </c>
      <c r="G633" s="12" t="s">
        <v>132</v>
      </c>
      <c r="H633" s="64"/>
      <c r="I633" s="16"/>
      <c r="J633" s="16"/>
      <c r="K633" s="16"/>
      <c r="L633" s="64"/>
      <c r="M633" s="15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2.75" customHeight="1" x14ac:dyDescent="0.25">
      <c r="A634" s="17">
        <v>696</v>
      </c>
      <c r="B634" s="12" t="s">
        <v>722</v>
      </c>
      <c r="C634" s="12">
        <v>6</v>
      </c>
      <c r="D634" s="12" t="s">
        <v>29</v>
      </c>
      <c r="E634" s="12" t="s">
        <v>20</v>
      </c>
      <c r="F634" s="12" t="s">
        <v>131</v>
      </c>
      <c r="G634" s="12" t="s">
        <v>132</v>
      </c>
      <c r="H634" s="64"/>
      <c r="I634" s="16"/>
      <c r="J634" s="16"/>
      <c r="K634" s="16"/>
      <c r="L634" s="64"/>
      <c r="M634" s="15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2.75" customHeight="1" x14ac:dyDescent="0.25">
      <c r="A635" s="17">
        <v>697</v>
      </c>
      <c r="B635" s="12" t="s">
        <v>723</v>
      </c>
      <c r="C635" s="12">
        <v>6</v>
      </c>
      <c r="D635" s="12" t="s">
        <v>29</v>
      </c>
      <c r="E635" s="12" t="s">
        <v>20</v>
      </c>
      <c r="F635" s="12" t="s">
        <v>131</v>
      </c>
      <c r="G635" s="12" t="s">
        <v>132</v>
      </c>
      <c r="H635" s="64"/>
      <c r="I635" s="16"/>
      <c r="J635" s="16"/>
      <c r="K635" s="16"/>
      <c r="L635" s="64"/>
      <c r="M635" s="15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2.75" customHeight="1" x14ac:dyDescent="0.25">
      <c r="A636" s="17">
        <v>698</v>
      </c>
      <c r="B636" s="12" t="s">
        <v>724</v>
      </c>
      <c r="C636" s="12">
        <v>5</v>
      </c>
      <c r="D636" s="12" t="s">
        <v>29</v>
      </c>
      <c r="E636" s="12" t="s">
        <v>83</v>
      </c>
      <c r="F636" s="12" t="s">
        <v>131</v>
      </c>
      <c r="G636" s="12" t="s">
        <v>151</v>
      </c>
      <c r="H636" s="64"/>
      <c r="I636" s="16"/>
      <c r="J636" s="16"/>
      <c r="K636" s="16"/>
      <c r="L636" s="64"/>
      <c r="M636" s="15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2.75" customHeight="1" x14ac:dyDescent="0.25">
      <c r="A637" s="17">
        <v>699</v>
      </c>
      <c r="B637" s="12" t="s">
        <v>725</v>
      </c>
      <c r="C637" s="12">
        <v>5</v>
      </c>
      <c r="D637" s="12" t="s">
        <v>29</v>
      </c>
      <c r="E637" s="12" t="s">
        <v>83</v>
      </c>
      <c r="F637" s="12" t="s">
        <v>131</v>
      </c>
      <c r="G637" s="12" t="s">
        <v>151</v>
      </c>
      <c r="H637" s="64"/>
      <c r="I637" s="16"/>
      <c r="J637" s="16"/>
      <c r="K637" s="16"/>
      <c r="L637" s="64"/>
      <c r="M637" s="15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2.75" customHeight="1" x14ac:dyDescent="0.25">
      <c r="A638" s="17">
        <v>700</v>
      </c>
      <c r="B638" s="12" t="s">
        <v>726</v>
      </c>
      <c r="C638" s="12">
        <v>5</v>
      </c>
      <c r="D638" s="12" t="s">
        <v>29</v>
      </c>
      <c r="E638" s="12" t="s">
        <v>83</v>
      </c>
      <c r="F638" s="12" t="s">
        <v>131</v>
      </c>
      <c r="G638" s="12" t="s">
        <v>151</v>
      </c>
      <c r="H638" s="66"/>
      <c r="I638" s="16"/>
      <c r="J638" s="16"/>
      <c r="K638" s="16"/>
      <c r="L638" s="64"/>
      <c r="M638" s="15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2.75" customHeight="1" x14ac:dyDescent="0.25">
      <c r="A639" s="17">
        <v>701</v>
      </c>
      <c r="B639" s="12" t="s">
        <v>727</v>
      </c>
      <c r="C639" s="12">
        <v>5</v>
      </c>
      <c r="D639" s="12" t="s">
        <v>29</v>
      </c>
      <c r="E639" s="12" t="s">
        <v>83</v>
      </c>
      <c r="F639" s="12" t="s">
        <v>131</v>
      </c>
      <c r="G639" s="12" t="s">
        <v>151</v>
      </c>
      <c r="H639" s="64"/>
      <c r="I639" s="16"/>
      <c r="J639" s="16"/>
      <c r="K639" s="16"/>
      <c r="L639" s="64"/>
      <c r="M639" s="15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2.75" customHeight="1" x14ac:dyDescent="0.25">
      <c r="A640" s="17">
        <v>702</v>
      </c>
      <c r="B640" s="12" t="s">
        <v>728</v>
      </c>
      <c r="C640" s="12">
        <v>6</v>
      </c>
      <c r="D640" s="12" t="s">
        <v>29</v>
      </c>
      <c r="E640" s="12" t="s">
        <v>83</v>
      </c>
      <c r="F640" s="12" t="s">
        <v>131</v>
      </c>
      <c r="G640" s="12" t="s">
        <v>151</v>
      </c>
      <c r="H640" s="64"/>
      <c r="I640" s="16"/>
      <c r="J640" s="16"/>
      <c r="K640" s="16"/>
      <c r="L640" s="64"/>
      <c r="M640" s="15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2.75" customHeight="1" x14ac:dyDescent="0.25">
      <c r="A641" s="17">
        <v>703</v>
      </c>
      <c r="B641" s="12" t="s">
        <v>729</v>
      </c>
      <c r="C641" s="12">
        <v>7</v>
      </c>
      <c r="D641" s="12" t="s">
        <v>29</v>
      </c>
      <c r="E641" s="12" t="s">
        <v>20</v>
      </c>
      <c r="F641" s="12" t="s">
        <v>165</v>
      </c>
      <c r="G641" s="12" t="s">
        <v>166</v>
      </c>
      <c r="H641" s="64"/>
      <c r="I641" s="15"/>
      <c r="J641" s="15"/>
      <c r="K641" s="16"/>
      <c r="L641" s="64"/>
      <c r="M641" s="15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2.75" customHeight="1" x14ac:dyDescent="0.25">
      <c r="A642" s="17">
        <v>704</v>
      </c>
      <c r="B642" s="12" t="s">
        <v>730</v>
      </c>
      <c r="C642" s="12">
        <v>8</v>
      </c>
      <c r="D642" s="12" t="s">
        <v>29</v>
      </c>
      <c r="E642" s="12" t="s">
        <v>20</v>
      </c>
      <c r="F642" s="12" t="s">
        <v>165</v>
      </c>
      <c r="G642" s="12" t="s">
        <v>166</v>
      </c>
      <c r="H642" s="64"/>
      <c r="I642" s="15"/>
      <c r="J642" s="15"/>
      <c r="K642" s="16"/>
      <c r="L642" s="64"/>
      <c r="M642" s="15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2.75" customHeight="1" x14ac:dyDescent="0.25">
      <c r="A643" s="17">
        <v>705</v>
      </c>
      <c r="B643" s="12" t="s">
        <v>731</v>
      </c>
      <c r="C643" s="12">
        <v>8</v>
      </c>
      <c r="D643" s="12" t="s">
        <v>29</v>
      </c>
      <c r="E643" s="12" t="s">
        <v>20</v>
      </c>
      <c r="F643" s="12" t="s">
        <v>165</v>
      </c>
      <c r="G643" s="12" t="s">
        <v>166</v>
      </c>
      <c r="H643" s="64"/>
      <c r="I643" s="15"/>
      <c r="J643" s="15"/>
      <c r="K643" s="15"/>
      <c r="L643" s="64"/>
      <c r="M643" s="15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2.75" customHeight="1" x14ac:dyDescent="0.25">
      <c r="A644" s="17">
        <v>706</v>
      </c>
      <c r="B644" s="12" t="s">
        <v>732</v>
      </c>
      <c r="C644" s="12">
        <v>8</v>
      </c>
      <c r="D644" s="12" t="s">
        <v>29</v>
      </c>
      <c r="E644" s="12" t="s">
        <v>20</v>
      </c>
      <c r="F644" s="12" t="s">
        <v>165</v>
      </c>
      <c r="G644" s="12" t="s">
        <v>166</v>
      </c>
      <c r="H644" s="64"/>
      <c r="I644" s="15"/>
      <c r="J644" s="15"/>
      <c r="K644" s="15"/>
      <c r="L644" s="64"/>
      <c r="M644" s="15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2.75" customHeight="1" x14ac:dyDescent="0.25">
      <c r="A645" s="17">
        <v>707</v>
      </c>
      <c r="B645" s="12" t="s">
        <v>733</v>
      </c>
      <c r="C645" s="12">
        <v>8</v>
      </c>
      <c r="D645" s="12" t="s">
        <v>29</v>
      </c>
      <c r="E645" s="12" t="s">
        <v>20</v>
      </c>
      <c r="F645" s="12" t="s">
        <v>165</v>
      </c>
      <c r="G645" s="12" t="s">
        <v>166</v>
      </c>
      <c r="H645" s="64"/>
      <c r="I645" s="16"/>
      <c r="J645" s="16"/>
      <c r="K645" s="15"/>
      <c r="L645" s="64"/>
      <c r="M645" s="15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2.75" customHeight="1" x14ac:dyDescent="0.25">
      <c r="A646" s="17">
        <v>708</v>
      </c>
      <c r="B646" s="12" t="s">
        <v>734</v>
      </c>
      <c r="C646" s="12">
        <v>8</v>
      </c>
      <c r="D646" s="12" t="s">
        <v>29</v>
      </c>
      <c r="E646" s="12" t="s">
        <v>83</v>
      </c>
      <c r="F646" s="12" t="s">
        <v>165</v>
      </c>
      <c r="G646" s="12" t="s">
        <v>178</v>
      </c>
      <c r="H646" s="64"/>
      <c r="I646" s="15"/>
      <c r="J646" s="15"/>
      <c r="K646" s="15"/>
      <c r="L646" s="64"/>
      <c r="M646" s="15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2.75" customHeight="1" x14ac:dyDescent="0.25">
      <c r="A647" s="17">
        <v>709</v>
      </c>
      <c r="B647" s="12" t="s">
        <v>735</v>
      </c>
      <c r="C647" s="12">
        <v>8</v>
      </c>
      <c r="D647" s="12" t="s">
        <v>29</v>
      </c>
      <c r="E647" s="12" t="s">
        <v>83</v>
      </c>
      <c r="F647" s="12" t="s">
        <v>165</v>
      </c>
      <c r="G647" s="12" t="s">
        <v>178</v>
      </c>
      <c r="H647" s="64"/>
      <c r="I647" s="15"/>
      <c r="J647" s="15"/>
      <c r="K647" s="16"/>
      <c r="L647" s="64"/>
      <c r="M647" s="15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2.75" customHeight="1" x14ac:dyDescent="0.25">
      <c r="A648" s="17">
        <v>710</v>
      </c>
      <c r="B648" s="12" t="s">
        <v>736</v>
      </c>
      <c r="C648" s="12">
        <v>4</v>
      </c>
      <c r="D648" s="12" t="s">
        <v>29</v>
      </c>
      <c r="E648" s="12" t="s">
        <v>83</v>
      </c>
      <c r="F648" s="12" t="s">
        <v>21</v>
      </c>
      <c r="G648" s="12" t="s">
        <v>84</v>
      </c>
      <c r="H648" s="64"/>
      <c r="I648" s="15"/>
      <c r="J648" s="15"/>
      <c r="K648" s="15"/>
      <c r="L648" s="64"/>
      <c r="M648" s="15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2.75" customHeight="1" x14ac:dyDescent="0.25">
      <c r="A649" s="17">
        <v>711</v>
      </c>
      <c r="B649" s="12" t="s">
        <v>737</v>
      </c>
      <c r="C649" s="12">
        <v>4</v>
      </c>
      <c r="D649" s="12" t="s">
        <v>29</v>
      </c>
      <c r="E649" s="12" t="s">
        <v>20</v>
      </c>
      <c r="F649" s="12" t="s">
        <v>21</v>
      </c>
      <c r="G649" s="12" t="s">
        <v>22</v>
      </c>
      <c r="H649" s="64"/>
      <c r="I649" s="16"/>
      <c r="J649" s="16"/>
      <c r="K649" s="15"/>
      <c r="L649" s="64"/>
      <c r="M649" s="15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2.75" customHeight="1" x14ac:dyDescent="0.25">
      <c r="A650" s="17">
        <v>720</v>
      </c>
      <c r="B650" s="12" t="s">
        <v>738</v>
      </c>
      <c r="C650" s="12">
        <v>3</v>
      </c>
      <c r="D650" s="12" t="s">
        <v>35</v>
      </c>
      <c r="E650" s="12" t="s">
        <v>20</v>
      </c>
      <c r="F650" s="12" t="s">
        <v>21</v>
      </c>
      <c r="G650" s="12" t="s">
        <v>22</v>
      </c>
      <c r="H650" s="64"/>
      <c r="I650" s="16"/>
      <c r="J650" s="16"/>
      <c r="K650" s="15"/>
      <c r="L650" s="64"/>
      <c r="M650" s="15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2.75" customHeight="1" x14ac:dyDescent="0.25">
      <c r="A651" s="17">
        <v>721</v>
      </c>
      <c r="B651" s="12" t="s">
        <v>739</v>
      </c>
      <c r="C651" s="12">
        <v>3</v>
      </c>
      <c r="D651" s="12" t="s">
        <v>35</v>
      </c>
      <c r="E651" s="12" t="s">
        <v>20</v>
      </c>
      <c r="F651" s="12" t="s">
        <v>21</v>
      </c>
      <c r="G651" s="12" t="s">
        <v>22</v>
      </c>
      <c r="H651" s="64"/>
      <c r="I651" s="16"/>
      <c r="J651" s="16"/>
      <c r="K651" s="15"/>
      <c r="L651" s="64"/>
      <c r="M651" s="15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2.75" customHeight="1" x14ac:dyDescent="0.25">
      <c r="A652" s="17">
        <v>722</v>
      </c>
      <c r="B652" s="12" t="s">
        <v>740</v>
      </c>
      <c r="C652" s="12">
        <v>4</v>
      </c>
      <c r="D652" s="12" t="s">
        <v>35</v>
      </c>
      <c r="E652" s="12" t="s">
        <v>20</v>
      </c>
      <c r="F652" s="12" t="s">
        <v>21</v>
      </c>
      <c r="G652" s="12" t="s">
        <v>22</v>
      </c>
      <c r="H652" s="64"/>
      <c r="I652" s="16"/>
      <c r="J652" s="16"/>
      <c r="K652" s="15"/>
      <c r="L652" s="64"/>
      <c r="M652" s="15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2.75" customHeight="1" x14ac:dyDescent="0.25">
      <c r="A653" s="17">
        <v>723</v>
      </c>
      <c r="B653" s="12" t="s">
        <v>741</v>
      </c>
      <c r="C653" s="12">
        <v>1</v>
      </c>
      <c r="D653" s="12" t="s">
        <v>35</v>
      </c>
      <c r="E653" s="12" t="s">
        <v>83</v>
      </c>
      <c r="F653" s="12" t="s">
        <v>21</v>
      </c>
      <c r="G653" s="12" t="s">
        <v>84</v>
      </c>
      <c r="H653" s="64"/>
      <c r="I653" s="16"/>
      <c r="J653" s="16"/>
      <c r="K653" s="16"/>
      <c r="L653" s="64"/>
      <c r="M653" s="15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2.75" customHeight="1" x14ac:dyDescent="0.25">
      <c r="A654" s="17">
        <v>724</v>
      </c>
      <c r="B654" s="12" t="s">
        <v>742</v>
      </c>
      <c r="C654" s="12">
        <v>4</v>
      </c>
      <c r="D654" s="12" t="s">
        <v>35</v>
      </c>
      <c r="E654" s="12" t="s">
        <v>83</v>
      </c>
      <c r="F654" s="12" t="s">
        <v>21</v>
      </c>
      <c r="G654" s="12" t="s">
        <v>84</v>
      </c>
      <c r="H654" s="64"/>
      <c r="I654" s="16"/>
      <c r="J654" s="16"/>
      <c r="K654" s="16"/>
      <c r="L654" s="64"/>
      <c r="M654" s="15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2.75" customHeight="1" x14ac:dyDescent="0.25">
      <c r="A655" s="17">
        <v>725</v>
      </c>
      <c r="B655" s="12" t="s">
        <v>743</v>
      </c>
      <c r="C655" s="12">
        <v>5</v>
      </c>
      <c r="D655" s="12" t="s">
        <v>35</v>
      </c>
      <c r="E655" s="12" t="s">
        <v>20</v>
      </c>
      <c r="F655" s="12" t="s">
        <v>131</v>
      </c>
      <c r="G655" s="12" t="s">
        <v>132</v>
      </c>
      <c r="H655" s="64"/>
      <c r="I655" s="16"/>
      <c r="J655" s="16"/>
      <c r="K655" s="16"/>
      <c r="L655" s="64"/>
      <c r="M655" s="15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2.75" customHeight="1" x14ac:dyDescent="0.25">
      <c r="A656" s="17">
        <v>726</v>
      </c>
      <c r="B656" s="12" t="s">
        <v>744</v>
      </c>
      <c r="C656" s="12">
        <v>5</v>
      </c>
      <c r="D656" s="12" t="s">
        <v>35</v>
      </c>
      <c r="E656" s="12" t="s">
        <v>83</v>
      </c>
      <c r="F656" s="12" t="s">
        <v>131</v>
      </c>
      <c r="G656" s="12" t="s">
        <v>151</v>
      </c>
      <c r="H656" s="64"/>
      <c r="I656" s="16"/>
      <c r="J656" s="16"/>
      <c r="K656" s="16"/>
      <c r="L656" s="64"/>
      <c r="M656" s="15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2.75" customHeight="1" x14ac:dyDescent="0.25">
      <c r="A657" s="17">
        <v>727</v>
      </c>
      <c r="B657" s="12" t="s">
        <v>745</v>
      </c>
      <c r="C657" s="12">
        <v>5</v>
      </c>
      <c r="D657" s="12" t="s">
        <v>35</v>
      </c>
      <c r="E657" s="12" t="s">
        <v>83</v>
      </c>
      <c r="F657" s="12" t="s">
        <v>131</v>
      </c>
      <c r="G657" s="12" t="s">
        <v>151</v>
      </c>
      <c r="H657" s="64"/>
      <c r="I657" s="16"/>
      <c r="J657" s="16"/>
      <c r="K657" s="16"/>
      <c r="L657" s="64"/>
      <c r="M657" s="15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2.75" customHeight="1" x14ac:dyDescent="0.25">
      <c r="A658" s="17">
        <v>728</v>
      </c>
      <c r="B658" s="12" t="s">
        <v>746</v>
      </c>
      <c r="C658" s="12">
        <v>5</v>
      </c>
      <c r="D658" s="12" t="s">
        <v>35</v>
      </c>
      <c r="E658" s="12" t="s">
        <v>83</v>
      </c>
      <c r="F658" s="12" t="s">
        <v>131</v>
      </c>
      <c r="G658" s="12" t="s">
        <v>151</v>
      </c>
      <c r="H658" s="64"/>
      <c r="I658" s="16"/>
      <c r="J658" s="16"/>
      <c r="K658" s="16"/>
      <c r="L658" s="64"/>
      <c r="M658" s="15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2.75" customHeight="1" x14ac:dyDescent="0.25">
      <c r="A659" s="17">
        <v>729</v>
      </c>
      <c r="B659" s="12" t="s">
        <v>747</v>
      </c>
      <c r="C659" s="12">
        <v>5</v>
      </c>
      <c r="D659" s="12" t="s">
        <v>35</v>
      </c>
      <c r="E659" s="12" t="s">
        <v>83</v>
      </c>
      <c r="F659" s="12" t="s">
        <v>131</v>
      </c>
      <c r="G659" s="12" t="s">
        <v>151</v>
      </c>
      <c r="H659" s="64"/>
      <c r="I659" s="15"/>
      <c r="J659" s="15"/>
      <c r="K659" s="16"/>
      <c r="L659" s="64"/>
      <c r="M659" s="15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2.75" customHeight="1" x14ac:dyDescent="0.25">
      <c r="A660" s="17">
        <v>730</v>
      </c>
      <c r="B660" s="12" t="s">
        <v>748</v>
      </c>
      <c r="C660" s="12">
        <v>6</v>
      </c>
      <c r="D660" s="12" t="s">
        <v>35</v>
      </c>
      <c r="E660" s="12" t="s">
        <v>83</v>
      </c>
      <c r="F660" s="12" t="s">
        <v>131</v>
      </c>
      <c r="G660" s="12" t="s">
        <v>151</v>
      </c>
      <c r="H660" s="64"/>
      <c r="I660" s="15"/>
      <c r="J660" s="15"/>
      <c r="K660" s="16"/>
      <c r="L660" s="64"/>
      <c r="M660" s="15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2.75" customHeight="1" x14ac:dyDescent="0.25">
      <c r="A661" s="17">
        <v>731</v>
      </c>
      <c r="B661" s="12" t="s">
        <v>749</v>
      </c>
      <c r="C661" s="12">
        <v>6</v>
      </c>
      <c r="D661" s="12" t="s">
        <v>35</v>
      </c>
      <c r="E661" s="12" t="s">
        <v>83</v>
      </c>
      <c r="F661" s="12" t="s">
        <v>131</v>
      </c>
      <c r="G661" s="12" t="s">
        <v>151</v>
      </c>
      <c r="H661" s="64"/>
      <c r="I661" s="16"/>
      <c r="J661" s="16"/>
      <c r="K661" s="15"/>
      <c r="L661" s="64"/>
      <c r="M661" s="15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2.75" customHeight="1" x14ac:dyDescent="0.25">
      <c r="A662" s="17">
        <v>732</v>
      </c>
      <c r="B662" s="12" t="s">
        <v>750</v>
      </c>
      <c r="C662" s="12">
        <v>6</v>
      </c>
      <c r="D662" s="12" t="s">
        <v>35</v>
      </c>
      <c r="E662" s="12" t="s">
        <v>83</v>
      </c>
      <c r="F662" s="12" t="s">
        <v>131</v>
      </c>
      <c r="G662" s="12" t="s">
        <v>151</v>
      </c>
      <c r="H662" s="64"/>
      <c r="I662" s="16"/>
      <c r="J662" s="16"/>
      <c r="K662" s="15"/>
      <c r="L662" s="64"/>
      <c r="M662" s="15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2.75" customHeight="1" x14ac:dyDescent="0.25">
      <c r="A663" s="17">
        <v>733</v>
      </c>
      <c r="B663" s="12" t="s">
        <v>751</v>
      </c>
      <c r="C663" s="12">
        <v>6</v>
      </c>
      <c r="D663" s="12" t="s">
        <v>35</v>
      </c>
      <c r="E663" s="12" t="s">
        <v>83</v>
      </c>
      <c r="F663" s="12" t="s">
        <v>131</v>
      </c>
      <c r="G663" s="12" t="s">
        <v>151</v>
      </c>
      <c r="H663" s="64"/>
      <c r="I663" s="16"/>
      <c r="J663" s="16"/>
      <c r="K663" s="16"/>
      <c r="L663" s="64"/>
      <c r="M663" s="15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2.75" customHeight="1" x14ac:dyDescent="0.25">
      <c r="A664" s="17">
        <v>734</v>
      </c>
      <c r="B664" s="12" t="s">
        <v>752</v>
      </c>
      <c r="C664" s="12">
        <v>7</v>
      </c>
      <c r="D664" s="12" t="s">
        <v>35</v>
      </c>
      <c r="E664" s="12" t="s">
        <v>20</v>
      </c>
      <c r="F664" s="12" t="s">
        <v>165</v>
      </c>
      <c r="G664" s="12" t="s">
        <v>166</v>
      </c>
      <c r="H664" s="64"/>
      <c r="I664" s="16"/>
      <c r="J664" s="16"/>
      <c r="K664" s="16"/>
      <c r="L664" s="64"/>
      <c r="M664" s="15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2.75" customHeight="1" x14ac:dyDescent="0.25">
      <c r="A665" s="17">
        <v>735</v>
      </c>
      <c r="B665" s="12" t="s">
        <v>753</v>
      </c>
      <c r="C665" s="12">
        <v>7</v>
      </c>
      <c r="D665" s="12" t="s">
        <v>35</v>
      </c>
      <c r="E665" s="12" t="s">
        <v>83</v>
      </c>
      <c r="F665" s="12" t="s">
        <v>165</v>
      </c>
      <c r="G665" s="12" t="s">
        <v>178</v>
      </c>
      <c r="H665" s="64"/>
      <c r="I665" s="16"/>
      <c r="J665" s="16"/>
      <c r="K665" s="16"/>
      <c r="L665" s="64"/>
      <c r="M665" s="15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2.75" customHeight="1" x14ac:dyDescent="0.25">
      <c r="A666" s="17">
        <v>736</v>
      </c>
      <c r="B666" s="12" t="s">
        <v>754</v>
      </c>
      <c r="C666" s="12">
        <v>8</v>
      </c>
      <c r="D666" s="12" t="s">
        <v>35</v>
      </c>
      <c r="E666" s="12" t="s">
        <v>83</v>
      </c>
      <c r="F666" s="12" t="s">
        <v>165</v>
      </c>
      <c r="G666" s="12" t="s">
        <v>178</v>
      </c>
      <c r="H666" s="64"/>
      <c r="I666" s="16"/>
      <c r="J666" s="16"/>
      <c r="K666" s="16"/>
      <c r="L666" s="64"/>
      <c r="M666" s="15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2.75" customHeight="1" x14ac:dyDescent="0.25">
      <c r="A667" s="17">
        <v>737</v>
      </c>
      <c r="B667" s="12" t="s">
        <v>755</v>
      </c>
      <c r="C667" s="12">
        <v>8</v>
      </c>
      <c r="D667" s="12" t="s">
        <v>35</v>
      </c>
      <c r="E667" s="12" t="s">
        <v>83</v>
      </c>
      <c r="F667" s="12" t="s">
        <v>165</v>
      </c>
      <c r="G667" s="12" t="s">
        <v>178</v>
      </c>
      <c r="H667" s="64"/>
      <c r="I667" s="16"/>
      <c r="J667" s="16"/>
      <c r="K667" s="16"/>
      <c r="L667" s="64"/>
      <c r="M667" s="15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2.75" customHeight="1" x14ac:dyDescent="0.25">
      <c r="A668" s="17">
        <v>738</v>
      </c>
      <c r="B668" s="12" t="s">
        <v>756</v>
      </c>
      <c r="C668" s="12">
        <v>4</v>
      </c>
      <c r="D668" s="12" t="s">
        <v>35</v>
      </c>
      <c r="E668" s="12" t="s">
        <v>83</v>
      </c>
      <c r="F668" s="12" t="s">
        <v>21</v>
      </c>
      <c r="G668" s="12" t="s">
        <v>84</v>
      </c>
      <c r="H668" s="64"/>
      <c r="I668" s="16"/>
      <c r="J668" s="16"/>
      <c r="K668" s="16"/>
      <c r="L668" s="64"/>
      <c r="M668" s="15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2.75" customHeight="1" x14ac:dyDescent="0.25">
      <c r="A669" s="17">
        <v>750</v>
      </c>
      <c r="B669" s="12" t="s">
        <v>757</v>
      </c>
      <c r="C669" s="12">
        <v>5</v>
      </c>
      <c r="D669" s="12" t="s">
        <v>51</v>
      </c>
      <c r="E669" s="12" t="s">
        <v>20</v>
      </c>
      <c r="F669" s="12" t="s">
        <v>131</v>
      </c>
      <c r="G669" s="12" t="s">
        <v>132</v>
      </c>
      <c r="H669" s="64"/>
      <c r="I669" s="16"/>
      <c r="J669" s="16"/>
      <c r="K669" s="16"/>
      <c r="L669" s="64"/>
      <c r="M669" s="15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2.75" customHeight="1" x14ac:dyDescent="0.25">
      <c r="A670" s="17">
        <v>751</v>
      </c>
      <c r="B670" s="12" t="s">
        <v>758</v>
      </c>
      <c r="C670" s="12">
        <v>5</v>
      </c>
      <c r="D670" s="12" t="s">
        <v>51</v>
      </c>
      <c r="E670" s="12" t="s">
        <v>20</v>
      </c>
      <c r="F670" s="12" t="s">
        <v>131</v>
      </c>
      <c r="G670" s="12" t="s">
        <v>132</v>
      </c>
      <c r="H670" s="64"/>
      <c r="I670" s="16"/>
      <c r="J670" s="16"/>
      <c r="K670" s="16"/>
      <c r="L670" s="64"/>
      <c r="M670" s="15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2.75" customHeight="1" x14ac:dyDescent="0.25">
      <c r="A671" s="17">
        <v>752</v>
      </c>
      <c r="B671" s="12" t="s">
        <v>759</v>
      </c>
      <c r="C671" s="12">
        <v>5</v>
      </c>
      <c r="D671" s="12" t="s">
        <v>51</v>
      </c>
      <c r="E671" s="12" t="s">
        <v>20</v>
      </c>
      <c r="F671" s="12" t="s">
        <v>131</v>
      </c>
      <c r="G671" s="12" t="s">
        <v>132</v>
      </c>
      <c r="H671" s="64"/>
      <c r="I671" s="16"/>
      <c r="J671" s="16"/>
      <c r="K671" s="16"/>
      <c r="L671" s="64"/>
      <c r="M671" s="15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2.75" customHeight="1" x14ac:dyDescent="0.25">
      <c r="A672" s="17">
        <v>753</v>
      </c>
      <c r="B672" s="12" t="s">
        <v>760</v>
      </c>
      <c r="C672" s="12">
        <v>6</v>
      </c>
      <c r="D672" s="12" t="s">
        <v>51</v>
      </c>
      <c r="E672" s="12" t="s">
        <v>20</v>
      </c>
      <c r="F672" s="12" t="s">
        <v>131</v>
      </c>
      <c r="G672" s="12" t="s">
        <v>132</v>
      </c>
      <c r="H672" s="64"/>
      <c r="I672" s="16"/>
      <c r="J672" s="16"/>
      <c r="K672" s="16"/>
      <c r="L672" s="64"/>
      <c r="M672" s="15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2.75" customHeight="1" x14ac:dyDescent="0.25">
      <c r="A673" s="17">
        <v>754</v>
      </c>
      <c r="B673" s="12" t="s">
        <v>761</v>
      </c>
      <c r="C673" s="12">
        <v>6</v>
      </c>
      <c r="D673" s="12" t="s">
        <v>51</v>
      </c>
      <c r="E673" s="12" t="s">
        <v>20</v>
      </c>
      <c r="F673" s="12" t="s">
        <v>131</v>
      </c>
      <c r="G673" s="12" t="s">
        <v>132</v>
      </c>
      <c r="H673" s="64"/>
      <c r="I673" s="16"/>
      <c r="J673" s="16"/>
      <c r="K673" s="16"/>
      <c r="L673" s="64"/>
      <c r="M673" s="15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2.75" customHeight="1" x14ac:dyDescent="0.25">
      <c r="A674" s="17">
        <v>755</v>
      </c>
      <c r="B674" s="12" t="s">
        <v>762</v>
      </c>
      <c r="C674" s="12">
        <v>6</v>
      </c>
      <c r="D674" s="12" t="s">
        <v>51</v>
      </c>
      <c r="E674" s="12" t="s">
        <v>20</v>
      </c>
      <c r="F674" s="12" t="s">
        <v>131</v>
      </c>
      <c r="G674" s="12" t="s">
        <v>132</v>
      </c>
      <c r="H674" s="64"/>
      <c r="I674" s="16"/>
      <c r="J674" s="16"/>
      <c r="K674" s="16"/>
      <c r="L674" s="64"/>
      <c r="M674" s="15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2.75" customHeight="1" x14ac:dyDescent="0.25">
      <c r="A675" s="17">
        <v>756</v>
      </c>
      <c r="B675" s="12" t="s">
        <v>763</v>
      </c>
      <c r="C675" s="12">
        <v>6</v>
      </c>
      <c r="D675" s="12" t="s">
        <v>51</v>
      </c>
      <c r="E675" s="12" t="s">
        <v>20</v>
      </c>
      <c r="F675" s="12" t="s">
        <v>131</v>
      </c>
      <c r="G675" s="12" t="s">
        <v>132</v>
      </c>
      <c r="H675" s="64"/>
      <c r="I675" s="16"/>
      <c r="J675" s="16"/>
      <c r="K675" s="16"/>
      <c r="L675" s="64"/>
      <c r="M675" s="15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2.75" customHeight="1" x14ac:dyDescent="0.25">
      <c r="A676" s="17">
        <v>757</v>
      </c>
      <c r="B676" s="12" t="s">
        <v>764</v>
      </c>
      <c r="C676" s="12">
        <v>5</v>
      </c>
      <c r="D676" s="12" t="s">
        <v>51</v>
      </c>
      <c r="E676" s="12" t="s">
        <v>83</v>
      </c>
      <c r="F676" s="12" t="s">
        <v>131</v>
      </c>
      <c r="G676" s="12" t="s">
        <v>151</v>
      </c>
      <c r="H676" s="64"/>
      <c r="I676" s="16"/>
      <c r="J676" s="16"/>
      <c r="K676" s="16"/>
      <c r="L676" s="64"/>
      <c r="M676" s="15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2.75" customHeight="1" x14ac:dyDescent="0.25">
      <c r="A677" s="17">
        <v>758</v>
      </c>
      <c r="B677" s="12" t="s">
        <v>765</v>
      </c>
      <c r="C677" s="12">
        <v>5</v>
      </c>
      <c r="D677" s="12" t="s">
        <v>51</v>
      </c>
      <c r="E677" s="12" t="s">
        <v>83</v>
      </c>
      <c r="F677" s="12" t="s">
        <v>131</v>
      </c>
      <c r="G677" s="12" t="s">
        <v>151</v>
      </c>
      <c r="H677" s="64"/>
      <c r="I677" s="16"/>
      <c r="J677" s="16"/>
      <c r="K677" s="16"/>
      <c r="L677" s="64"/>
      <c r="M677" s="15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2.75" customHeight="1" x14ac:dyDescent="0.25">
      <c r="A678" s="17">
        <v>759</v>
      </c>
      <c r="B678" s="12" t="s">
        <v>766</v>
      </c>
      <c r="C678" s="12">
        <v>7</v>
      </c>
      <c r="D678" s="12" t="s">
        <v>51</v>
      </c>
      <c r="E678" s="12" t="s">
        <v>20</v>
      </c>
      <c r="F678" s="12" t="s">
        <v>165</v>
      </c>
      <c r="G678" s="12" t="s">
        <v>166</v>
      </c>
      <c r="H678" s="64"/>
      <c r="I678" s="16"/>
      <c r="J678" s="16"/>
      <c r="K678" s="16"/>
      <c r="L678" s="64"/>
      <c r="M678" s="15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2.75" customHeight="1" x14ac:dyDescent="0.25">
      <c r="A679" s="17">
        <v>760</v>
      </c>
      <c r="B679" s="12" t="s">
        <v>767</v>
      </c>
      <c r="C679" s="12">
        <v>8</v>
      </c>
      <c r="D679" s="12" t="s">
        <v>51</v>
      </c>
      <c r="E679" s="12" t="s">
        <v>20</v>
      </c>
      <c r="F679" s="12" t="s">
        <v>165</v>
      </c>
      <c r="G679" s="12" t="s">
        <v>166</v>
      </c>
      <c r="H679" s="64"/>
      <c r="I679" s="16"/>
      <c r="J679" s="16"/>
      <c r="K679" s="16"/>
      <c r="L679" s="64"/>
      <c r="M679" s="15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2.75" customHeight="1" x14ac:dyDescent="0.25">
      <c r="A680" s="17">
        <v>761</v>
      </c>
      <c r="B680" s="12" t="s">
        <v>768</v>
      </c>
      <c r="C680" s="12">
        <v>7</v>
      </c>
      <c r="D680" s="12" t="s">
        <v>51</v>
      </c>
      <c r="E680" s="12" t="s">
        <v>83</v>
      </c>
      <c r="F680" s="12" t="s">
        <v>165</v>
      </c>
      <c r="G680" s="12" t="s">
        <v>178</v>
      </c>
      <c r="H680" s="64"/>
      <c r="I680" s="16"/>
      <c r="J680" s="16"/>
      <c r="K680" s="16"/>
      <c r="L680" s="64"/>
      <c r="M680" s="15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2.75" customHeight="1" x14ac:dyDescent="0.25">
      <c r="A681" s="17">
        <v>762</v>
      </c>
      <c r="B681" s="12" t="s">
        <v>769</v>
      </c>
      <c r="C681" s="12">
        <v>7</v>
      </c>
      <c r="D681" s="12" t="s">
        <v>51</v>
      </c>
      <c r="E681" s="12" t="s">
        <v>83</v>
      </c>
      <c r="F681" s="12" t="s">
        <v>165</v>
      </c>
      <c r="G681" s="12" t="s">
        <v>178</v>
      </c>
      <c r="H681" s="64"/>
      <c r="I681" s="15"/>
      <c r="J681" s="15"/>
      <c r="K681" s="16"/>
      <c r="L681" s="64"/>
      <c r="M681" s="15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2.75" customHeight="1" x14ac:dyDescent="0.25">
      <c r="A682" s="17">
        <v>763</v>
      </c>
      <c r="B682" s="12" t="s">
        <v>770</v>
      </c>
      <c r="C682" s="12">
        <v>7</v>
      </c>
      <c r="D682" s="12" t="s">
        <v>51</v>
      </c>
      <c r="E682" s="12" t="s">
        <v>83</v>
      </c>
      <c r="F682" s="12" t="s">
        <v>165</v>
      </c>
      <c r="G682" s="12" t="s">
        <v>178</v>
      </c>
      <c r="H682" s="64"/>
      <c r="I682" s="15"/>
      <c r="J682" s="15"/>
      <c r="K682" s="16"/>
      <c r="L682" s="64"/>
      <c r="M682" s="15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2.75" customHeight="1" x14ac:dyDescent="0.25">
      <c r="A683" s="17">
        <v>764</v>
      </c>
      <c r="B683" s="12" t="s">
        <v>771</v>
      </c>
      <c r="C683" s="12">
        <v>7</v>
      </c>
      <c r="D683" s="12" t="s">
        <v>51</v>
      </c>
      <c r="E683" s="12" t="s">
        <v>83</v>
      </c>
      <c r="F683" s="12" t="s">
        <v>165</v>
      </c>
      <c r="G683" s="12" t="s">
        <v>178</v>
      </c>
      <c r="H683" s="64"/>
      <c r="I683" s="16"/>
      <c r="J683" s="16"/>
      <c r="K683" s="15"/>
      <c r="L683" s="64"/>
      <c r="M683" s="15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2.75" customHeight="1" x14ac:dyDescent="0.25">
      <c r="A684" s="17">
        <v>765</v>
      </c>
      <c r="B684" s="12" t="s">
        <v>772</v>
      </c>
      <c r="C684" s="12">
        <v>8</v>
      </c>
      <c r="D684" s="12" t="s">
        <v>51</v>
      </c>
      <c r="E684" s="12" t="s">
        <v>83</v>
      </c>
      <c r="F684" s="12" t="s">
        <v>165</v>
      </c>
      <c r="G684" s="12" t="s">
        <v>178</v>
      </c>
      <c r="H684" s="64"/>
      <c r="I684" s="16"/>
      <c r="J684" s="16"/>
      <c r="K684" s="15"/>
      <c r="L684" s="64"/>
      <c r="M684" s="15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2.75" customHeight="1" x14ac:dyDescent="0.25">
      <c r="A685" s="17">
        <v>766</v>
      </c>
      <c r="B685" s="12" t="s">
        <v>773</v>
      </c>
      <c r="C685" s="12">
        <v>8</v>
      </c>
      <c r="D685" s="12" t="s">
        <v>51</v>
      </c>
      <c r="E685" s="17" t="s">
        <v>83</v>
      </c>
      <c r="F685" s="12" t="s">
        <v>165</v>
      </c>
      <c r="G685" s="12" t="s">
        <v>178</v>
      </c>
      <c r="H685" s="64"/>
      <c r="I685" s="15"/>
      <c r="J685" s="15"/>
      <c r="K685" s="16"/>
      <c r="L685" s="64"/>
      <c r="M685" s="15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2.75" customHeight="1" x14ac:dyDescent="0.25">
      <c r="A686" s="17">
        <v>767</v>
      </c>
      <c r="B686" s="12" t="s">
        <v>774</v>
      </c>
      <c r="C686" s="12">
        <v>8</v>
      </c>
      <c r="D686" s="12" t="s">
        <v>51</v>
      </c>
      <c r="E686" s="12" t="s">
        <v>83</v>
      </c>
      <c r="F686" s="12" t="s">
        <v>165</v>
      </c>
      <c r="G686" s="12" t="s">
        <v>178</v>
      </c>
      <c r="H686" s="64"/>
      <c r="I686" s="15"/>
      <c r="J686" s="15"/>
      <c r="K686" s="16"/>
      <c r="L686" s="64"/>
      <c r="M686" s="15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2.75" customHeight="1" x14ac:dyDescent="0.25">
      <c r="A687" s="17">
        <v>768</v>
      </c>
      <c r="B687" s="12" t="s">
        <v>775</v>
      </c>
      <c r="C687" s="12">
        <v>5</v>
      </c>
      <c r="D687" s="12" t="s">
        <v>51</v>
      </c>
      <c r="E687" s="12" t="s">
        <v>20</v>
      </c>
      <c r="F687" s="12" t="s">
        <v>131</v>
      </c>
      <c r="G687" s="12" t="s">
        <v>132</v>
      </c>
      <c r="H687" s="64"/>
      <c r="I687" s="16"/>
      <c r="J687" s="16"/>
      <c r="K687" s="15"/>
      <c r="L687" s="64"/>
      <c r="M687" s="15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2.75" customHeight="1" x14ac:dyDescent="0.25">
      <c r="A688" s="17">
        <v>775</v>
      </c>
      <c r="B688" s="12" t="s">
        <v>776</v>
      </c>
      <c r="C688" s="12">
        <v>0</v>
      </c>
      <c r="D688" s="12" t="s">
        <v>89</v>
      </c>
      <c r="E688" s="12" t="s">
        <v>20</v>
      </c>
      <c r="F688" s="12" t="s">
        <v>21</v>
      </c>
      <c r="G688" s="12" t="s">
        <v>22</v>
      </c>
      <c r="H688" s="64"/>
      <c r="I688" s="16"/>
      <c r="J688" s="16"/>
      <c r="K688" s="15"/>
      <c r="L688" s="64"/>
      <c r="M688" s="15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2.75" customHeight="1" x14ac:dyDescent="0.25">
      <c r="A689" s="17">
        <v>776</v>
      </c>
      <c r="B689" s="12" t="s">
        <v>777</v>
      </c>
      <c r="C689" s="12">
        <v>0</v>
      </c>
      <c r="D689" s="12" t="s">
        <v>89</v>
      </c>
      <c r="E689" s="12" t="s">
        <v>20</v>
      </c>
      <c r="F689" s="12" t="s">
        <v>21</v>
      </c>
      <c r="G689" s="12" t="s">
        <v>22</v>
      </c>
      <c r="H689" s="64"/>
      <c r="I689" s="16"/>
      <c r="J689" s="16"/>
      <c r="K689" s="16"/>
      <c r="L689" s="64"/>
      <c r="M689" s="15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2.75" customHeight="1" x14ac:dyDescent="0.25">
      <c r="A690" s="17">
        <v>777</v>
      </c>
      <c r="B690" s="12" t="s">
        <v>778</v>
      </c>
      <c r="C690" s="12">
        <v>0</v>
      </c>
      <c r="D690" s="12" t="s">
        <v>89</v>
      </c>
      <c r="E690" s="12" t="s">
        <v>20</v>
      </c>
      <c r="F690" s="12" t="s">
        <v>21</v>
      </c>
      <c r="G690" s="12" t="s">
        <v>22</v>
      </c>
      <c r="H690" s="64"/>
      <c r="I690" s="16"/>
      <c r="J690" s="16"/>
      <c r="K690" s="16"/>
      <c r="L690" s="64"/>
      <c r="M690" s="15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2.75" customHeight="1" x14ac:dyDescent="0.25">
      <c r="A691" s="17">
        <v>778</v>
      </c>
      <c r="B691" s="12" t="s">
        <v>779</v>
      </c>
      <c r="C691" s="12">
        <v>0</v>
      </c>
      <c r="D691" s="12" t="s">
        <v>89</v>
      </c>
      <c r="E691" s="12" t="s">
        <v>20</v>
      </c>
      <c r="F691" s="12" t="s">
        <v>21</v>
      </c>
      <c r="G691" s="12" t="s">
        <v>22</v>
      </c>
      <c r="H691" s="64"/>
      <c r="I691" s="16"/>
      <c r="J691" s="16"/>
      <c r="K691" s="16"/>
      <c r="L691" s="64"/>
      <c r="M691" s="15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2.75" customHeight="1" x14ac:dyDescent="0.25">
      <c r="A692" s="17">
        <v>779</v>
      </c>
      <c r="B692" s="12" t="s">
        <v>780</v>
      </c>
      <c r="C692" s="12">
        <v>1</v>
      </c>
      <c r="D692" s="12" t="s">
        <v>89</v>
      </c>
      <c r="E692" s="12" t="s">
        <v>20</v>
      </c>
      <c r="F692" s="12" t="s">
        <v>21</v>
      </c>
      <c r="G692" s="12" t="s">
        <v>22</v>
      </c>
      <c r="H692" s="64"/>
      <c r="I692" s="16"/>
      <c r="J692" s="16"/>
      <c r="K692" s="16"/>
      <c r="L692" s="64"/>
      <c r="M692" s="15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2.75" customHeight="1" x14ac:dyDescent="0.25">
      <c r="A693" s="17">
        <v>780</v>
      </c>
      <c r="B693" s="12" t="s">
        <v>781</v>
      </c>
      <c r="C693" s="12">
        <v>1</v>
      </c>
      <c r="D693" s="12" t="s">
        <v>89</v>
      </c>
      <c r="E693" s="12" t="s">
        <v>20</v>
      </c>
      <c r="F693" s="12" t="s">
        <v>21</v>
      </c>
      <c r="G693" s="12" t="s">
        <v>22</v>
      </c>
      <c r="H693" s="64"/>
      <c r="I693" s="16"/>
      <c r="J693" s="16"/>
      <c r="K693" s="16"/>
      <c r="L693" s="64"/>
      <c r="M693" s="15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2.75" customHeight="1" x14ac:dyDescent="0.25">
      <c r="A694" s="17">
        <v>781</v>
      </c>
      <c r="B694" s="12" t="s">
        <v>782</v>
      </c>
      <c r="C694" s="12">
        <v>1</v>
      </c>
      <c r="D694" s="12" t="s">
        <v>89</v>
      </c>
      <c r="E694" s="12" t="s">
        <v>20</v>
      </c>
      <c r="F694" s="12" t="s">
        <v>21</v>
      </c>
      <c r="G694" s="12" t="s">
        <v>22</v>
      </c>
      <c r="H694" s="64"/>
      <c r="I694" s="16"/>
      <c r="J694" s="16"/>
      <c r="K694" s="16"/>
      <c r="L694" s="64"/>
      <c r="M694" s="15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2.75" customHeight="1" x14ac:dyDescent="0.25">
      <c r="A695" s="17">
        <v>782</v>
      </c>
      <c r="B695" s="12" t="s">
        <v>783</v>
      </c>
      <c r="C695" s="12">
        <v>3</v>
      </c>
      <c r="D695" s="12" t="s">
        <v>89</v>
      </c>
      <c r="E695" s="12" t="s">
        <v>20</v>
      </c>
      <c r="F695" s="12" t="s">
        <v>21</v>
      </c>
      <c r="G695" s="12" t="s">
        <v>22</v>
      </c>
      <c r="H695" s="64"/>
      <c r="I695" s="16"/>
      <c r="J695" s="16"/>
      <c r="K695" s="16"/>
      <c r="L695" s="64"/>
      <c r="M695" s="15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2.75" customHeight="1" x14ac:dyDescent="0.25">
      <c r="A696" s="17">
        <v>783</v>
      </c>
      <c r="B696" s="12" t="s">
        <v>784</v>
      </c>
      <c r="C696" s="12">
        <v>3</v>
      </c>
      <c r="D696" s="12" t="s">
        <v>89</v>
      </c>
      <c r="E696" s="12" t="s">
        <v>20</v>
      </c>
      <c r="F696" s="12" t="s">
        <v>21</v>
      </c>
      <c r="G696" s="12" t="s">
        <v>22</v>
      </c>
      <c r="H696" s="64"/>
      <c r="I696" s="16"/>
      <c r="J696" s="16"/>
      <c r="K696" s="16"/>
      <c r="L696" s="64"/>
      <c r="M696" s="15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2.75" customHeight="1" x14ac:dyDescent="0.25">
      <c r="A697" s="17">
        <v>784</v>
      </c>
      <c r="B697" s="12" t="s">
        <v>785</v>
      </c>
      <c r="C697" s="12">
        <v>3</v>
      </c>
      <c r="D697" s="12" t="s">
        <v>89</v>
      </c>
      <c r="E697" s="12" t="s">
        <v>20</v>
      </c>
      <c r="F697" s="12" t="s">
        <v>21</v>
      </c>
      <c r="G697" s="12" t="s">
        <v>22</v>
      </c>
      <c r="H697" s="64"/>
      <c r="I697" s="16"/>
      <c r="J697" s="16"/>
      <c r="K697" s="16"/>
      <c r="L697" s="64"/>
      <c r="M697" s="15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2.75" customHeight="1" x14ac:dyDescent="0.25">
      <c r="A698" s="17">
        <v>785</v>
      </c>
      <c r="B698" s="12" t="s">
        <v>786</v>
      </c>
      <c r="C698" s="12">
        <v>3</v>
      </c>
      <c r="D698" s="12" t="s">
        <v>89</v>
      </c>
      <c r="E698" s="12" t="s">
        <v>20</v>
      </c>
      <c r="F698" s="12" t="s">
        <v>21</v>
      </c>
      <c r="G698" s="12" t="s">
        <v>22</v>
      </c>
      <c r="H698" s="64"/>
      <c r="I698" s="16"/>
      <c r="J698" s="16"/>
      <c r="K698" s="16"/>
      <c r="L698" s="64"/>
      <c r="M698" s="15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2.75" customHeight="1" x14ac:dyDescent="0.25">
      <c r="A699" s="17">
        <v>786</v>
      </c>
      <c r="B699" s="12" t="s">
        <v>787</v>
      </c>
      <c r="C699" s="12">
        <v>3</v>
      </c>
      <c r="D699" s="12" t="s">
        <v>89</v>
      </c>
      <c r="E699" s="12" t="s">
        <v>20</v>
      </c>
      <c r="F699" s="12" t="s">
        <v>21</v>
      </c>
      <c r="G699" s="12" t="s">
        <v>22</v>
      </c>
      <c r="H699" s="64"/>
      <c r="I699" s="16"/>
      <c r="J699" s="16"/>
      <c r="K699" s="16"/>
      <c r="L699" s="64"/>
      <c r="M699" s="15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2.75" customHeight="1" x14ac:dyDescent="0.25">
      <c r="A700" s="17">
        <v>787</v>
      </c>
      <c r="B700" s="12" t="s">
        <v>788</v>
      </c>
      <c r="C700" s="12">
        <v>4</v>
      </c>
      <c r="D700" s="12" t="s">
        <v>89</v>
      </c>
      <c r="E700" s="12" t="s">
        <v>20</v>
      </c>
      <c r="F700" s="12" t="s">
        <v>21</v>
      </c>
      <c r="G700" s="12" t="s">
        <v>22</v>
      </c>
      <c r="H700" s="64"/>
      <c r="I700" s="16"/>
      <c r="J700" s="16"/>
      <c r="K700" s="16"/>
      <c r="L700" s="64"/>
      <c r="M700" s="15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2.75" customHeight="1" x14ac:dyDescent="0.25">
      <c r="A701" s="17">
        <v>788</v>
      </c>
      <c r="B701" s="12" t="s">
        <v>789</v>
      </c>
      <c r="C701" s="12">
        <v>4</v>
      </c>
      <c r="D701" s="12" t="s">
        <v>89</v>
      </c>
      <c r="E701" s="12" t="s">
        <v>20</v>
      </c>
      <c r="F701" s="12" t="s">
        <v>21</v>
      </c>
      <c r="G701" s="12" t="s">
        <v>22</v>
      </c>
      <c r="H701" s="64"/>
      <c r="I701" s="16"/>
      <c r="J701" s="16"/>
      <c r="K701" s="16"/>
      <c r="L701" s="64"/>
      <c r="M701" s="15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2.75" customHeight="1" x14ac:dyDescent="0.25">
      <c r="A702" s="17">
        <v>789</v>
      </c>
      <c r="B702" s="12" t="s">
        <v>790</v>
      </c>
      <c r="C702" s="12">
        <v>4</v>
      </c>
      <c r="D702" s="12" t="s">
        <v>89</v>
      </c>
      <c r="E702" s="12" t="s">
        <v>20</v>
      </c>
      <c r="F702" s="12" t="s">
        <v>21</v>
      </c>
      <c r="G702" s="12" t="s">
        <v>22</v>
      </c>
      <c r="H702" s="64"/>
      <c r="I702" s="16"/>
      <c r="J702" s="16"/>
      <c r="K702" s="16"/>
      <c r="L702" s="64"/>
      <c r="M702" s="15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2.75" customHeight="1" x14ac:dyDescent="0.25">
      <c r="A703" s="17">
        <v>790</v>
      </c>
      <c r="B703" s="12" t="s">
        <v>791</v>
      </c>
      <c r="C703" s="12">
        <v>4</v>
      </c>
      <c r="D703" s="12" t="s">
        <v>89</v>
      </c>
      <c r="E703" s="12" t="s">
        <v>20</v>
      </c>
      <c r="F703" s="12" t="s">
        <v>21</v>
      </c>
      <c r="G703" s="12" t="s">
        <v>22</v>
      </c>
      <c r="H703" s="64"/>
      <c r="I703" s="16"/>
      <c r="J703" s="16"/>
      <c r="K703" s="16"/>
      <c r="L703" s="64"/>
      <c r="M703" s="15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2.75" customHeight="1" x14ac:dyDescent="0.25">
      <c r="A704" s="17">
        <v>791</v>
      </c>
      <c r="B704" s="12" t="s">
        <v>792</v>
      </c>
      <c r="C704" s="12">
        <v>1</v>
      </c>
      <c r="D704" s="12" t="s">
        <v>89</v>
      </c>
      <c r="E704" s="12" t="s">
        <v>83</v>
      </c>
      <c r="F704" s="12" t="s">
        <v>21</v>
      </c>
      <c r="G704" s="12" t="s">
        <v>84</v>
      </c>
      <c r="H704" s="64"/>
      <c r="I704" s="16"/>
      <c r="J704" s="16"/>
      <c r="K704" s="16"/>
      <c r="L704" s="64"/>
      <c r="M704" s="15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2.75" customHeight="1" x14ac:dyDescent="0.25">
      <c r="A705" s="17">
        <v>792</v>
      </c>
      <c r="B705" s="12" t="s">
        <v>793</v>
      </c>
      <c r="C705" s="12">
        <v>1</v>
      </c>
      <c r="D705" s="12" t="s">
        <v>89</v>
      </c>
      <c r="E705" s="12" t="s">
        <v>83</v>
      </c>
      <c r="F705" s="12" t="s">
        <v>21</v>
      </c>
      <c r="G705" s="12" t="s">
        <v>84</v>
      </c>
      <c r="H705" s="16"/>
      <c r="I705" s="16"/>
      <c r="J705" s="16"/>
      <c r="K705" s="16"/>
      <c r="L705" s="64"/>
      <c r="M705" s="15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2.75" customHeight="1" x14ac:dyDescent="0.25">
      <c r="A706" s="17">
        <v>793</v>
      </c>
      <c r="B706" s="12" t="s">
        <v>794</v>
      </c>
      <c r="C706" s="12">
        <v>2</v>
      </c>
      <c r="D706" s="12" t="s">
        <v>89</v>
      </c>
      <c r="E706" s="12" t="s">
        <v>83</v>
      </c>
      <c r="F706" s="12" t="s">
        <v>21</v>
      </c>
      <c r="G706" s="12" t="s">
        <v>84</v>
      </c>
      <c r="H706" s="16"/>
      <c r="I706" s="16"/>
      <c r="J706" s="16"/>
      <c r="K706" s="16"/>
      <c r="L706" s="64"/>
      <c r="M706" s="15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2.75" customHeight="1" x14ac:dyDescent="0.25">
      <c r="A707" s="17">
        <v>794</v>
      </c>
      <c r="B707" s="12" t="s">
        <v>795</v>
      </c>
      <c r="C707" s="12">
        <v>2</v>
      </c>
      <c r="D707" s="12" t="s">
        <v>89</v>
      </c>
      <c r="E707" s="12" t="s">
        <v>83</v>
      </c>
      <c r="F707" s="12" t="s">
        <v>21</v>
      </c>
      <c r="G707" s="12" t="s">
        <v>84</v>
      </c>
      <c r="H707" s="64"/>
      <c r="I707" s="16"/>
      <c r="J707" s="16"/>
      <c r="K707" s="16"/>
      <c r="L707" s="64"/>
      <c r="M707" s="15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2.75" customHeight="1" x14ac:dyDescent="0.25">
      <c r="A708" s="17">
        <v>795</v>
      </c>
      <c r="B708" s="12" t="s">
        <v>796</v>
      </c>
      <c r="C708" s="12">
        <v>2</v>
      </c>
      <c r="D708" s="12" t="s">
        <v>89</v>
      </c>
      <c r="E708" s="12" t="s">
        <v>83</v>
      </c>
      <c r="F708" s="12" t="s">
        <v>21</v>
      </c>
      <c r="G708" s="12" t="s">
        <v>84</v>
      </c>
      <c r="H708" s="16"/>
      <c r="I708" s="16"/>
      <c r="J708" s="16"/>
      <c r="K708" s="16"/>
      <c r="L708" s="64"/>
      <c r="M708" s="15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2.75" customHeight="1" x14ac:dyDescent="0.25">
      <c r="A709" s="17">
        <v>796</v>
      </c>
      <c r="B709" s="12" t="s">
        <v>797</v>
      </c>
      <c r="C709" s="12">
        <v>2</v>
      </c>
      <c r="D709" s="12" t="s">
        <v>89</v>
      </c>
      <c r="E709" s="12" t="s">
        <v>83</v>
      </c>
      <c r="F709" s="12" t="s">
        <v>21</v>
      </c>
      <c r="G709" s="12" t="s">
        <v>84</v>
      </c>
      <c r="H709" s="16"/>
      <c r="I709" s="16"/>
      <c r="J709" s="16"/>
      <c r="K709" s="16"/>
      <c r="L709" s="64"/>
      <c r="M709" s="15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2.75" customHeight="1" x14ac:dyDescent="0.25">
      <c r="A710" s="17">
        <v>797</v>
      </c>
      <c r="B710" s="12" t="s">
        <v>798</v>
      </c>
      <c r="C710" s="12">
        <v>2</v>
      </c>
      <c r="D710" s="12" t="s">
        <v>89</v>
      </c>
      <c r="E710" s="12" t="s">
        <v>83</v>
      </c>
      <c r="F710" s="12" t="s">
        <v>21</v>
      </c>
      <c r="G710" s="12" t="s">
        <v>84</v>
      </c>
      <c r="H710" s="16"/>
      <c r="I710" s="16"/>
      <c r="J710" s="16"/>
      <c r="K710" s="16"/>
      <c r="L710" s="64"/>
      <c r="M710" s="15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2.75" customHeight="1" x14ac:dyDescent="0.25">
      <c r="A711" s="17">
        <v>798</v>
      </c>
      <c r="B711" s="12" t="s">
        <v>799</v>
      </c>
      <c r="C711" s="12">
        <v>2</v>
      </c>
      <c r="D711" s="12" t="s">
        <v>89</v>
      </c>
      <c r="E711" s="12" t="s">
        <v>83</v>
      </c>
      <c r="F711" s="12" t="s">
        <v>21</v>
      </c>
      <c r="G711" s="12" t="s">
        <v>84</v>
      </c>
      <c r="H711" s="16"/>
      <c r="I711" s="16"/>
      <c r="J711" s="16"/>
      <c r="K711" s="16"/>
      <c r="L711" s="64"/>
      <c r="M711" s="15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2.75" customHeight="1" x14ac:dyDescent="0.25">
      <c r="A712" s="17">
        <v>799</v>
      </c>
      <c r="B712" s="12" t="s">
        <v>800</v>
      </c>
      <c r="C712" s="12">
        <v>3</v>
      </c>
      <c r="D712" s="12" t="s">
        <v>89</v>
      </c>
      <c r="E712" s="12" t="s">
        <v>83</v>
      </c>
      <c r="F712" s="12" t="s">
        <v>21</v>
      </c>
      <c r="G712" s="12" t="s">
        <v>84</v>
      </c>
      <c r="H712" s="64"/>
      <c r="I712" s="16"/>
      <c r="J712" s="16"/>
      <c r="K712" s="16"/>
      <c r="L712" s="64"/>
      <c r="M712" s="15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2.75" customHeight="1" x14ac:dyDescent="0.25">
      <c r="A713" s="17">
        <v>800</v>
      </c>
      <c r="B713" s="12" t="s">
        <v>801</v>
      </c>
      <c r="C713" s="12">
        <v>3</v>
      </c>
      <c r="D713" s="12" t="s">
        <v>89</v>
      </c>
      <c r="E713" s="12" t="s">
        <v>83</v>
      </c>
      <c r="F713" s="12" t="s">
        <v>21</v>
      </c>
      <c r="G713" s="12" t="s">
        <v>84</v>
      </c>
      <c r="H713" s="64"/>
      <c r="I713" s="16"/>
      <c r="J713" s="16"/>
      <c r="K713" s="16"/>
      <c r="L713" s="64"/>
      <c r="M713" s="15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2.75" customHeight="1" x14ac:dyDescent="0.25">
      <c r="A714" s="17">
        <v>801</v>
      </c>
      <c r="B714" s="12" t="s">
        <v>802</v>
      </c>
      <c r="C714" s="12">
        <v>3</v>
      </c>
      <c r="D714" s="12" t="s">
        <v>89</v>
      </c>
      <c r="E714" s="12" t="s">
        <v>83</v>
      </c>
      <c r="F714" s="12" t="s">
        <v>21</v>
      </c>
      <c r="G714" s="12" t="s">
        <v>84</v>
      </c>
      <c r="H714" s="64"/>
      <c r="I714" s="16"/>
      <c r="J714" s="16"/>
      <c r="K714" s="16"/>
      <c r="L714" s="64"/>
      <c r="M714" s="15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2.75" customHeight="1" x14ac:dyDescent="0.25">
      <c r="A715" s="17">
        <v>802</v>
      </c>
      <c r="B715" s="12" t="s">
        <v>803</v>
      </c>
      <c r="C715" s="12">
        <v>3</v>
      </c>
      <c r="D715" s="12" t="s">
        <v>89</v>
      </c>
      <c r="E715" s="12" t="s">
        <v>83</v>
      </c>
      <c r="F715" s="12" t="s">
        <v>21</v>
      </c>
      <c r="G715" s="12" t="s">
        <v>84</v>
      </c>
      <c r="H715" s="64"/>
      <c r="I715" s="16"/>
      <c r="J715" s="16"/>
      <c r="K715" s="16"/>
      <c r="L715" s="64"/>
      <c r="M715" s="15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2.75" customHeight="1" x14ac:dyDescent="0.25">
      <c r="A716" s="17">
        <v>803</v>
      </c>
      <c r="B716" s="12" t="s">
        <v>804</v>
      </c>
      <c r="C716" s="12">
        <v>4</v>
      </c>
      <c r="D716" s="12" t="s">
        <v>89</v>
      </c>
      <c r="E716" s="12" t="s">
        <v>83</v>
      </c>
      <c r="F716" s="12" t="s">
        <v>21</v>
      </c>
      <c r="G716" s="12" t="s">
        <v>84</v>
      </c>
      <c r="H716" s="64"/>
      <c r="I716" s="16"/>
      <c r="J716" s="16"/>
      <c r="K716" s="16"/>
      <c r="L716" s="64"/>
      <c r="M716" s="15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2.75" customHeight="1" x14ac:dyDescent="0.25">
      <c r="A717" s="17">
        <v>804</v>
      </c>
      <c r="B717" s="12" t="s">
        <v>805</v>
      </c>
      <c r="C717" s="12">
        <v>4</v>
      </c>
      <c r="D717" s="12" t="s">
        <v>89</v>
      </c>
      <c r="E717" s="12" t="s">
        <v>83</v>
      </c>
      <c r="F717" s="12" t="s">
        <v>21</v>
      </c>
      <c r="G717" s="12" t="s">
        <v>84</v>
      </c>
      <c r="H717" s="64"/>
      <c r="I717" s="16"/>
      <c r="J717" s="16"/>
      <c r="K717" s="16"/>
      <c r="L717" s="64"/>
      <c r="M717" s="15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2.75" customHeight="1" x14ac:dyDescent="0.25">
      <c r="A718" s="17">
        <v>805</v>
      </c>
      <c r="B718" s="12" t="s">
        <v>806</v>
      </c>
      <c r="C718" s="12">
        <v>4</v>
      </c>
      <c r="D718" s="12" t="s">
        <v>89</v>
      </c>
      <c r="E718" s="12" t="s">
        <v>83</v>
      </c>
      <c r="F718" s="12" t="s">
        <v>21</v>
      </c>
      <c r="G718" s="12" t="s">
        <v>84</v>
      </c>
      <c r="H718" s="64"/>
      <c r="I718" s="16"/>
      <c r="J718" s="16"/>
      <c r="K718" s="16"/>
      <c r="L718" s="64"/>
      <c r="M718" s="15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2.75" customHeight="1" x14ac:dyDescent="0.25">
      <c r="A719" s="17">
        <v>806</v>
      </c>
      <c r="B719" s="12" t="s">
        <v>807</v>
      </c>
      <c r="C719" s="12">
        <v>4</v>
      </c>
      <c r="D719" s="12" t="s">
        <v>89</v>
      </c>
      <c r="E719" s="12" t="s">
        <v>83</v>
      </c>
      <c r="F719" s="12" t="s">
        <v>21</v>
      </c>
      <c r="G719" s="12" t="s">
        <v>84</v>
      </c>
      <c r="H719" s="64"/>
      <c r="I719" s="16"/>
      <c r="J719" s="16"/>
      <c r="K719" s="16"/>
      <c r="L719" s="64"/>
      <c r="M719" s="15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2.75" customHeight="1" x14ac:dyDescent="0.25">
      <c r="A720" s="17">
        <v>807</v>
      </c>
      <c r="B720" s="12" t="s">
        <v>808</v>
      </c>
      <c r="C720" s="12">
        <v>5</v>
      </c>
      <c r="D720" s="12" t="s">
        <v>89</v>
      </c>
      <c r="E720" s="12" t="s">
        <v>20</v>
      </c>
      <c r="F720" s="12" t="s">
        <v>131</v>
      </c>
      <c r="G720" s="12" t="s">
        <v>132</v>
      </c>
      <c r="H720" s="64"/>
      <c r="I720" s="16"/>
      <c r="J720" s="16"/>
      <c r="K720" s="16"/>
      <c r="L720" s="64"/>
      <c r="M720" s="15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2.75" customHeight="1" x14ac:dyDescent="0.25">
      <c r="A721" s="17">
        <v>808</v>
      </c>
      <c r="B721" s="12" t="s">
        <v>809</v>
      </c>
      <c r="C721" s="12">
        <v>5</v>
      </c>
      <c r="D721" s="12" t="s">
        <v>89</v>
      </c>
      <c r="E721" s="12" t="s">
        <v>20</v>
      </c>
      <c r="F721" s="12" t="s">
        <v>131</v>
      </c>
      <c r="G721" s="12" t="s">
        <v>132</v>
      </c>
      <c r="H721" s="64"/>
      <c r="I721" s="16"/>
      <c r="J721" s="16"/>
      <c r="K721" s="16"/>
      <c r="L721" s="64"/>
      <c r="M721" s="15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2.75" customHeight="1" x14ac:dyDescent="0.25">
      <c r="A722" s="17">
        <v>809</v>
      </c>
      <c r="B722" s="12" t="s">
        <v>810</v>
      </c>
      <c r="C722" s="12">
        <v>5</v>
      </c>
      <c r="D722" s="12" t="s">
        <v>89</v>
      </c>
      <c r="E722" s="12" t="s">
        <v>20</v>
      </c>
      <c r="F722" s="12" t="s">
        <v>131</v>
      </c>
      <c r="G722" s="12" t="s">
        <v>132</v>
      </c>
      <c r="H722" s="64"/>
      <c r="I722" s="16"/>
      <c r="J722" s="16"/>
      <c r="K722" s="16"/>
      <c r="L722" s="64"/>
      <c r="M722" s="15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2.75" customHeight="1" x14ac:dyDescent="0.25">
      <c r="A723" s="17">
        <v>810</v>
      </c>
      <c r="B723" s="12" t="s">
        <v>811</v>
      </c>
      <c r="C723" s="12">
        <v>5</v>
      </c>
      <c r="D723" s="12" t="s">
        <v>89</v>
      </c>
      <c r="E723" s="12" t="s">
        <v>20</v>
      </c>
      <c r="F723" s="12" t="s">
        <v>131</v>
      </c>
      <c r="G723" s="12" t="s">
        <v>132</v>
      </c>
      <c r="H723" s="64"/>
      <c r="I723" s="16"/>
      <c r="J723" s="16"/>
      <c r="K723" s="16"/>
      <c r="L723" s="64"/>
      <c r="M723" s="15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2.75" customHeight="1" x14ac:dyDescent="0.25">
      <c r="A724" s="17">
        <v>811</v>
      </c>
      <c r="B724" s="12" t="s">
        <v>812</v>
      </c>
      <c r="C724" s="12">
        <v>6</v>
      </c>
      <c r="D724" s="12" t="s">
        <v>89</v>
      </c>
      <c r="E724" s="12" t="s">
        <v>20</v>
      </c>
      <c r="F724" s="12" t="s">
        <v>131</v>
      </c>
      <c r="G724" s="12" t="s">
        <v>132</v>
      </c>
      <c r="H724" s="64"/>
      <c r="I724" s="16"/>
      <c r="J724" s="16"/>
      <c r="K724" s="16"/>
      <c r="L724" s="64"/>
      <c r="M724" s="15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2.75" customHeight="1" x14ac:dyDescent="0.25">
      <c r="A725" s="17">
        <v>812</v>
      </c>
      <c r="B725" s="12" t="s">
        <v>813</v>
      </c>
      <c r="C725" s="12">
        <v>6</v>
      </c>
      <c r="D725" s="12" t="s">
        <v>89</v>
      </c>
      <c r="E725" s="12" t="s">
        <v>20</v>
      </c>
      <c r="F725" s="12" t="s">
        <v>131</v>
      </c>
      <c r="G725" s="12" t="s">
        <v>132</v>
      </c>
      <c r="H725" s="64"/>
      <c r="I725" s="16"/>
      <c r="J725" s="16"/>
      <c r="K725" s="16"/>
      <c r="L725" s="64"/>
      <c r="M725" s="15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2.75" customHeight="1" x14ac:dyDescent="0.25">
      <c r="A726" s="17">
        <v>813</v>
      </c>
      <c r="B726" s="12" t="s">
        <v>814</v>
      </c>
      <c r="C726" s="12">
        <v>5</v>
      </c>
      <c r="D726" s="12" t="s">
        <v>89</v>
      </c>
      <c r="E726" s="12" t="s">
        <v>83</v>
      </c>
      <c r="F726" s="12" t="s">
        <v>131</v>
      </c>
      <c r="G726" s="12" t="s">
        <v>151</v>
      </c>
      <c r="H726" s="64"/>
      <c r="I726" s="16"/>
      <c r="J726" s="16"/>
      <c r="K726" s="16"/>
      <c r="L726" s="64"/>
      <c r="M726" s="15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2.75" customHeight="1" x14ac:dyDescent="0.25">
      <c r="A727" s="17">
        <v>814</v>
      </c>
      <c r="B727" s="12" t="s">
        <v>815</v>
      </c>
      <c r="C727" s="12">
        <v>5</v>
      </c>
      <c r="D727" s="12" t="s">
        <v>89</v>
      </c>
      <c r="E727" s="12" t="s">
        <v>83</v>
      </c>
      <c r="F727" s="12" t="s">
        <v>131</v>
      </c>
      <c r="G727" s="12" t="s">
        <v>151</v>
      </c>
      <c r="H727" s="64"/>
      <c r="I727" s="16"/>
      <c r="J727" s="16"/>
      <c r="K727" s="16"/>
      <c r="L727" s="64"/>
      <c r="M727" s="15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2.75" customHeight="1" x14ac:dyDescent="0.25">
      <c r="A728" s="17">
        <v>815</v>
      </c>
      <c r="B728" s="12" t="s">
        <v>816</v>
      </c>
      <c r="C728" s="12">
        <v>5</v>
      </c>
      <c r="D728" s="12" t="s">
        <v>89</v>
      </c>
      <c r="E728" s="12" t="s">
        <v>83</v>
      </c>
      <c r="F728" s="12" t="s">
        <v>131</v>
      </c>
      <c r="G728" s="12" t="s">
        <v>151</v>
      </c>
      <c r="H728" s="64"/>
      <c r="I728" s="16"/>
      <c r="J728" s="16"/>
      <c r="K728" s="16"/>
      <c r="L728" s="64"/>
      <c r="M728" s="15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2.75" customHeight="1" x14ac:dyDescent="0.25">
      <c r="A729" s="17">
        <v>816</v>
      </c>
      <c r="B729" s="12" t="s">
        <v>817</v>
      </c>
      <c r="C729" s="12">
        <v>5</v>
      </c>
      <c r="D729" s="12" t="s">
        <v>89</v>
      </c>
      <c r="E729" s="12" t="s">
        <v>83</v>
      </c>
      <c r="F729" s="12" t="s">
        <v>131</v>
      </c>
      <c r="G729" s="12" t="s">
        <v>151</v>
      </c>
      <c r="H729" s="64"/>
      <c r="I729" s="16"/>
      <c r="J729" s="16"/>
      <c r="K729" s="16"/>
      <c r="L729" s="64"/>
      <c r="M729" s="15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2.75" customHeight="1" x14ac:dyDescent="0.25">
      <c r="A730" s="17">
        <v>817</v>
      </c>
      <c r="B730" s="12" t="s">
        <v>818</v>
      </c>
      <c r="C730" s="12">
        <v>6</v>
      </c>
      <c r="D730" s="12" t="s">
        <v>89</v>
      </c>
      <c r="E730" s="12" t="s">
        <v>83</v>
      </c>
      <c r="F730" s="12" t="s">
        <v>131</v>
      </c>
      <c r="G730" s="12" t="s">
        <v>151</v>
      </c>
      <c r="H730" s="64"/>
      <c r="I730" s="16"/>
      <c r="J730" s="16"/>
      <c r="K730" s="16"/>
      <c r="L730" s="64"/>
      <c r="M730" s="15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2.75" customHeight="1" x14ac:dyDescent="0.25">
      <c r="A731" s="17">
        <v>818</v>
      </c>
      <c r="B731" s="12" t="s">
        <v>819</v>
      </c>
      <c r="C731" s="12">
        <v>6</v>
      </c>
      <c r="D731" s="12" t="s">
        <v>89</v>
      </c>
      <c r="E731" s="12" t="s">
        <v>83</v>
      </c>
      <c r="F731" s="12" t="s">
        <v>131</v>
      </c>
      <c r="G731" s="12" t="s">
        <v>151</v>
      </c>
      <c r="H731" s="64"/>
      <c r="I731" s="16"/>
      <c r="J731" s="16"/>
      <c r="K731" s="16"/>
      <c r="L731" s="64"/>
      <c r="M731" s="15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2.75" customHeight="1" x14ac:dyDescent="0.25">
      <c r="A732" s="17">
        <v>819</v>
      </c>
      <c r="B732" s="12" t="s">
        <v>820</v>
      </c>
      <c r="C732" s="12">
        <v>6</v>
      </c>
      <c r="D732" s="12" t="s">
        <v>89</v>
      </c>
      <c r="E732" s="12" t="s">
        <v>83</v>
      </c>
      <c r="F732" s="12" t="s">
        <v>131</v>
      </c>
      <c r="G732" s="12" t="s">
        <v>151</v>
      </c>
      <c r="H732" s="64"/>
      <c r="I732" s="16"/>
      <c r="J732" s="16"/>
      <c r="K732" s="16"/>
      <c r="L732" s="64"/>
      <c r="M732" s="15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2.75" customHeight="1" x14ac:dyDescent="0.25">
      <c r="A733" s="17">
        <v>820</v>
      </c>
      <c r="B733" s="12" t="s">
        <v>821</v>
      </c>
      <c r="C733" s="12">
        <v>6</v>
      </c>
      <c r="D733" s="12" t="s">
        <v>89</v>
      </c>
      <c r="E733" s="12" t="s">
        <v>83</v>
      </c>
      <c r="F733" s="12" t="s">
        <v>131</v>
      </c>
      <c r="G733" s="12" t="s">
        <v>151</v>
      </c>
      <c r="H733" s="64"/>
      <c r="I733" s="16"/>
      <c r="J733" s="16"/>
      <c r="K733" s="16"/>
      <c r="L733" s="64"/>
      <c r="M733" s="15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2.75" customHeight="1" x14ac:dyDescent="0.25">
      <c r="A734" s="17">
        <v>821</v>
      </c>
      <c r="B734" s="12" t="s">
        <v>822</v>
      </c>
      <c r="C734" s="12">
        <v>7</v>
      </c>
      <c r="D734" s="12" t="s">
        <v>89</v>
      </c>
      <c r="E734" s="12" t="s">
        <v>20</v>
      </c>
      <c r="F734" s="12" t="s">
        <v>165</v>
      </c>
      <c r="G734" s="12" t="s">
        <v>166</v>
      </c>
      <c r="H734" s="16"/>
      <c r="I734" s="16"/>
      <c r="J734" s="16"/>
      <c r="K734" s="16"/>
      <c r="L734" s="64"/>
      <c r="M734" s="15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2.75" customHeight="1" x14ac:dyDescent="0.25">
      <c r="A735" s="17">
        <v>822</v>
      </c>
      <c r="B735" s="12" t="s">
        <v>823</v>
      </c>
      <c r="C735" s="12">
        <v>7</v>
      </c>
      <c r="D735" s="12" t="s">
        <v>89</v>
      </c>
      <c r="E735" s="12" t="s">
        <v>20</v>
      </c>
      <c r="F735" s="12" t="s">
        <v>165</v>
      </c>
      <c r="G735" s="12" t="s">
        <v>166</v>
      </c>
      <c r="H735" s="16"/>
      <c r="I735" s="16"/>
      <c r="J735" s="16"/>
      <c r="K735" s="16"/>
      <c r="L735" s="64"/>
      <c r="M735" s="15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2.75" customHeight="1" x14ac:dyDescent="0.25">
      <c r="A736" s="17">
        <v>823</v>
      </c>
      <c r="B736" s="12" t="s">
        <v>824</v>
      </c>
      <c r="C736" s="12">
        <v>7</v>
      </c>
      <c r="D736" s="12" t="s">
        <v>89</v>
      </c>
      <c r="E736" s="12" t="s">
        <v>20</v>
      </c>
      <c r="F736" s="12" t="s">
        <v>165</v>
      </c>
      <c r="G736" s="12" t="s">
        <v>166</v>
      </c>
      <c r="H736" s="16"/>
      <c r="I736" s="16"/>
      <c r="J736" s="16"/>
      <c r="K736" s="16"/>
      <c r="L736" s="64"/>
      <c r="M736" s="15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2.75" customHeight="1" x14ac:dyDescent="0.25">
      <c r="A737" s="17">
        <v>824</v>
      </c>
      <c r="B737" s="12" t="s">
        <v>825</v>
      </c>
      <c r="C737" s="12">
        <v>8</v>
      </c>
      <c r="D737" s="12" t="s">
        <v>89</v>
      </c>
      <c r="E737" s="12" t="s">
        <v>20</v>
      </c>
      <c r="F737" s="12" t="s">
        <v>165</v>
      </c>
      <c r="G737" s="12" t="s">
        <v>166</v>
      </c>
      <c r="H737" s="16"/>
      <c r="I737" s="16"/>
      <c r="J737" s="16"/>
      <c r="K737" s="16"/>
      <c r="L737" s="64"/>
      <c r="M737" s="15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2.75" customHeight="1" x14ac:dyDescent="0.25">
      <c r="A738" s="17">
        <v>825</v>
      </c>
      <c r="B738" s="12" t="s">
        <v>826</v>
      </c>
      <c r="C738" s="12">
        <v>8</v>
      </c>
      <c r="D738" s="12" t="s">
        <v>89</v>
      </c>
      <c r="E738" s="12" t="s">
        <v>20</v>
      </c>
      <c r="F738" s="12" t="s">
        <v>165</v>
      </c>
      <c r="G738" s="12" t="s">
        <v>166</v>
      </c>
      <c r="H738" s="16"/>
      <c r="I738" s="16"/>
      <c r="J738" s="16"/>
      <c r="K738" s="16"/>
      <c r="L738" s="64"/>
      <c r="M738" s="15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2.75" customHeight="1" x14ac:dyDescent="0.25">
      <c r="A739" s="17">
        <v>826</v>
      </c>
      <c r="B739" s="12" t="s">
        <v>827</v>
      </c>
      <c r="C739" s="12">
        <v>8</v>
      </c>
      <c r="D739" s="12" t="s">
        <v>89</v>
      </c>
      <c r="E739" s="12" t="s">
        <v>20</v>
      </c>
      <c r="F739" s="12" t="s">
        <v>165</v>
      </c>
      <c r="G739" s="12" t="s">
        <v>166</v>
      </c>
      <c r="H739" s="16"/>
      <c r="I739" s="16"/>
      <c r="J739" s="16"/>
      <c r="K739" s="16"/>
      <c r="L739" s="64"/>
      <c r="M739" s="15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2.75" customHeight="1" x14ac:dyDescent="0.25">
      <c r="A740" s="17">
        <v>827</v>
      </c>
      <c r="B740" s="12" t="s">
        <v>828</v>
      </c>
      <c r="C740" s="12">
        <v>8</v>
      </c>
      <c r="D740" s="12" t="s">
        <v>89</v>
      </c>
      <c r="E740" s="12" t="s">
        <v>20</v>
      </c>
      <c r="F740" s="12" t="s">
        <v>165</v>
      </c>
      <c r="G740" s="12" t="s">
        <v>166</v>
      </c>
      <c r="H740" s="16"/>
      <c r="I740" s="16"/>
      <c r="J740" s="16"/>
      <c r="K740" s="16"/>
      <c r="L740" s="64"/>
      <c r="M740" s="15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2.75" customHeight="1" x14ac:dyDescent="0.25">
      <c r="A741" s="17">
        <v>828</v>
      </c>
      <c r="B741" s="12" t="s">
        <v>829</v>
      </c>
      <c r="C741" s="12">
        <v>8</v>
      </c>
      <c r="D741" s="12" t="s">
        <v>89</v>
      </c>
      <c r="E741" s="12" t="s">
        <v>20</v>
      </c>
      <c r="F741" s="12" t="s">
        <v>165</v>
      </c>
      <c r="G741" s="12" t="s">
        <v>166</v>
      </c>
      <c r="H741" s="16"/>
      <c r="I741" s="16"/>
      <c r="J741" s="16"/>
      <c r="K741" s="16"/>
      <c r="L741" s="64"/>
      <c r="M741" s="15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2.75" customHeight="1" x14ac:dyDescent="0.25">
      <c r="A742" s="17">
        <v>829</v>
      </c>
      <c r="B742" s="12" t="s">
        <v>830</v>
      </c>
      <c r="C742" s="12">
        <v>7</v>
      </c>
      <c r="D742" s="12" t="s">
        <v>89</v>
      </c>
      <c r="E742" s="12" t="s">
        <v>83</v>
      </c>
      <c r="F742" s="12" t="s">
        <v>165</v>
      </c>
      <c r="G742" s="12" t="s">
        <v>178</v>
      </c>
      <c r="H742" s="16"/>
      <c r="I742" s="16"/>
      <c r="J742" s="16"/>
      <c r="K742" s="16"/>
      <c r="L742" s="64"/>
      <c r="M742" s="15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2.75" customHeight="1" x14ac:dyDescent="0.25">
      <c r="A743" s="17">
        <v>830</v>
      </c>
      <c r="B743" s="12" t="s">
        <v>831</v>
      </c>
      <c r="C743" s="12">
        <v>7</v>
      </c>
      <c r="D743" s="12" t="s">
        <v>89</v>
      </c>
      <c r="E743" s="12" t="s">
        <v>83</v>
      </c>
      <c r="F743" s="12" t="s">
        <v>165</v>
      </c>
      <c r="G743" s="12" t="s">
        <v>178</v>
      </c>
      <c r="H743" s="16"/>
      <c r="I743" s="16"/>
      <c r="J743" s="16"/>
      <c r="K743" s="16"/>
      <c r="L743" s="64"/>
      <c r="M743" s="15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2.75" customHeight="1" x14ac:dyDescent="0.25">
      <c r="A744" s="17">
        <v>831</v>
      </c>
      <c r="B744" s="12" t="s">
        <v>832</v>
      </c>
      <c r="C744" s="12">
        <v>8</v>
      </c>
      <c r="D744" s="12" t="s">
        <v>89</v>
      </c>
      <c r="E744" s="12" t="s">
        <v>83</v>
      </c>
      <c r="F744" s="12" t="s">
        <v>165</v>
      </c>
      <c r="G744" s="12" t="s">
        <v>178</v>
      </c>
      <c r="H744" s="16"/>
      <c r="I744" s="16"/>
      <c r="J744" s="16"/>
      <c r="K744" s="16"/>
      <c r="L744" s="64"/>
      <c r="M744" s="15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2.75" customHeight="1" x14ac:dyDescent="0.25">
      <c r="A745" s="17">
        <v>832</v>
      </c>
      <c r="B745" s="12" t="s">
        <v>833</v>
      </c>
      <c r="C745" s="12">
        <v>8</v>
      </c>
      <c r="D745" s="12" t="s">
        <v>89</v>
      </c>
      <c r="E745" s="12" t="s">
        <v>83</v>
      </c>
      <c r="F745" s="12" t="s">
        <v>165</v>
      </c>
      <c r="G745" s="12" t="s">
        <v>178</v>
      </c>
      <c r="H745" s="16"/>
      <c r="I745" s="16"/>
      <c r="J745" s="16"/>
      <c r="K745" s="16"/>
      <c r="L745" s="64"/>
      <c r="M745" s="15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2.75" customHeight="1" x14ac:dyDescent="0.25">
      <c r="A746" s="17">
        <v>833</v>
      </c>
      <c r="B746" s="12" t="s">
        <v>834</v>
      </c>
      <c r="C746" s="12">
        <v>8</v>
      </c>
      <c r="D746" s="12" t="s">
        <v>89</v>
      </c>
      <c r="E746" s="12" t="s">
        <v>83</v>
      </c>
      <c r="F746" s="12" t="s">
        <v>165</v>
      </c>
      <c r="G746" s="12" t="s">
        <v>178</v>
      </c>
      <c r="H746" s="16"/>
      <c r="I746" s="16"/>
      <c r="J746" s="16"/>
      <c r="K746" s="16"/>
      <c r="L746" s="64"/>
      <c r="M746" s="15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2.75" customHeight="1" x14ac:dyDescent="0.25">
      <c r="A747" s="17">
        <v>834</v>
      </c>
      <c r="B747" s="12" t="s">
        <v>835</v>
      </c>
      <c r="C747" s="12">
        <v>8</v>
      </c>
      <c r="D747" s="12" t="s">
        <v>89</v>
      </c>
      <c r="E747" s="12" t="s">
        <v>83</v>
      </c>
      <c r="F747" s="12" t="s">
        <v>165</v>
      </c>
      <c r="G747" s="12" t="s">
        <v>178</v>
      </c>
      <c r="H747" s="16"/>
      <c r="I747" s="16"/>
      <c r="J747" s="16"/>
      <c r="K747" s="16"/>
      <c r="L747" s="64"/>
      <c r="M747" s="15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2.75" customHeight="1" x14ac:dyDescent="0.25">
      <c r="A748" s="17">
        <v>835</v>
      </c>
      <c r="B748" s="12" t="s">
        <v>836</v>
      </c>
      <c r="C748" s="12">
        <v>5</v>
      </c>
      <c r="D748" s="12" t="s">
        <v>89</v>
      </c>
      <c r="E748" s="12" t="s">
        <v>20</v>
      </c>
      <c r="F748" s="12" t="s">
        <v>131</v>
      </c>
      <c r="G748" s="12" t="s">
        <v>132</v>
      </c>
      <c r="H748" s="64"/>
      <c r="I748" s="16"/>
      <c r="J748" s="16"/>
      <c r="K748" s="16"/>
      <c r="L748" s="64"/>
      <c r="M748" s="15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2.75" customHeight="1" x14ac:dyDescent="0.25">
      <c r="A749" s="17">
        <v>836</v>
      </c>
      <c r="B749" s="12" t="s">
        <v>837</v>
      </c>
      <c r="C749" s="12">
        <v>5</v>
      </c>
      <c r="D749" s="12" t="s">
        <v>89</v>
      </c>
      <c r="E749" s="12" t="s">
        <v>20</v>
      </c>
      <c r="F749" s="12" t="s">
        <v>131</v>
      </c>
      <c r="G749" s="12" t="s">
        <v>132</v>
      </c>
      <c r="H749" s="64"/>
      <c r="I749" s="16"/>
      <c r="J749" s="16"/>
      <c r="K749" s="16"/>
      <c r="L749" s="64"/>
      <c r="M749" s="15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2.75" customHeight="1" x14ac:dyDescent="0.25">
      <c r="A750" s="12">
        <v>845</v>
      </c>
      <c r="B750" s="12" t="s">
        <v>838</v>
      </c>
      <c r="C750" s="12">
        <v>1</v>
      </c>
      <c r="D750" s="12" t="s">
        <v>45</v>
      </c>
      <c r="E750" s="12" t="s">
        <v>20</v>
      </c>
      <c r="F750" s="12" t="s">
        <v>21</v>
      </c>
      <c r="G750" s="12" t="s">
        <v>22</v>
      </c>
      <c r="H750" s="64"/>
      <c r="I750" s="16"/>
      <c r="J750" s="16"/>
      <c r="K750" s="16"/>
      <c r="L750" s="64"/>
      <c r="M750" s="15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2.75" customHeight="1" x14ac:dyDescent="0.25">
      <c r="A751" s="12">
        <v>846</v>
      </c>
      <c r="B751" s="12" t="s">
        <v>839</v>
      </c>
      <c r="C751" s="12">
        <v>1</v>
      </c>
      <c r="D751" s="12" t="s">
        <v>45</v>
      </c>
      <c r="E751" s="12" t="s">
        <v>20</v>
      </c>
      <c r="F751" s="12" t="s">
        <v>21</v>
      </c>
      <c r="G751" s="12" t="s">
        <v>22</v>
      </c>
      <c r="H751" s="64"/>
      <c r="I751" s="16"/>
      <c r="J751" s="16"/>
      <c r="K751" s="16"/>
      <c r="L751" s="64"/>
      <c r="M751" s="15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2.75" customHeight="1" x14ac:dyDescent="0.25">
      <c r="A752" s="12">
        <v>847</v>
      </c>
      <c r="B752" s="12" t="s">
        <v>840</v>
      </c>
      <c r="C752" s="12">
        <v>1</v>
      </c>
      <c r="D752" s="12" t="s">
        <v>45</v>
      </c>
      <c r="E752" s="12" t="s">
        <v>20</v>
      </c>
      <c r="F752" s="12" t="s">
        <v>21</v>
      </c>
      <c r="G752" s="12" t="s">
        <v>22</v>
      </c>
      <c r="H752" s="64"/>
      <c r="I752" s="15"/>
      <c r="J752" s="16"/>
      <c r="K752" s="16"/>
      <c r="L752" s="64"/>
      <c r="M752" s="15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2.75" customHeight="1" x14ac:dyDescent="0.25">
      <c r="A753" s="12">
        <v>848</v>
      </c>
      <c r="B753" s="12" t="s">
        <v>841</v>
      </c>
      <c r="C753" s="12">
        <v>1</v>
      </c>
      <c r="D753" s="12" t="s">
        <v>45</v>
      </c>
      <c r="E753" s="12" t="s">
        <v>20</v>
      </c>
      <c r="F753" s="12" t="s">
        <v>21</v>
      </c>
      <c r="G753" s="12" t="s">
        <v>22</v>
      </c>
      <c r="H753" s="64"/>
      <c r="I753" s="15"/>
      <c r="J753" s="16"/>
      <c r="K753" s="16"/>
      <c r="L753" s="64"/>
      <c r="M753" s="15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2.75" customHeight="1" x14ac:dyDescent="0.25">
      <c r="A754" s="12">
        <v>849</v>
      </c>
      <c r="B754" s="12" t="s">
        <v>842</v>
      </c>
      <c r="C754" s="12">
        <v>1</v>
      </c>
      <c r="D754" s="12" t="s">
        <v>45</v>
      </c>
      <c r="E754" s="12" t="s">
        <v>20</v>
      </c>
      <c r="F754" s="12" t="s">
        <v>21</v>
      </c>
      <c r="G754" s="12" t="s">
        <v>22</v>
      </c>
      <c r="H754" s="65"/>
      <c r="I754" s="15"/>
      <c r="J754" s="16"/>
      <c r="K754" s="16"/>
      <c r="L754" s="64"/>
      <c r="M754" s="15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2.75" customHeight="1" x14ac:dyDescent="0.25">
      <c r="A755" s="12">
        <v>850</v>
      </c>
      <c r="B755" s="12" t="s">
        <v>843</v>
      </c>
      <c r="C755" s="12">
        <v>2</v>
      </c>
      <c r="D755" s="12" t="s">
        <v>45</v>
      </c>
      <c r="E755" s="12" t="s">
        <v>20</v>
      </c>
      <c r="F755" s="12" t="s">
        <v>21</v>
      </c>
      <c r="G755" s="12" t="s">
        <v>22</v>
      </c>
      <c r="H755" s="48"/>
      <c r="I755" s="15"/>
      <c r="J755" s="16"/>
      <c r="K755" s="16"/>
      <c r="L755" s="64"/>
      <c r="M755" s="15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2.75" customHeight="1" x14ac:dyDescent="0.25">
      <c r="A756" s="12">
        <v>851</v>
      </c>
      <c r="B756" s="12" t="s">
        <v>844</v>
      </c>
      <c r="C756" s="12">
        <v>2</v>
      </c>
      <c r="D756" s="12" t="s">
        <v>45</v>
      </c>
      <c r="E756" s="12" t="s">
        <v>20</v>
      </c>
      <c r="F756" s="12" t="s">
        <v>21</v>
      </c>
      <c r="G756" s="12" t="s">
        <v>22</v>
      </c>
      <c r="H756" s="48"/>
      <c r="I756" s="15"/>
      <c r="J756" s="16"/>
      <c r="K756" s="16"/>
      <c r="L756" s="64"/>
      <c r="M756" s="15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2.75" customHeight="1" x14ac:dyDescent="0.25">
      <c r="A757" s="12">
        <v>852</v>
      </c>
      <c r="B757" s="12" t="s">
        <v>845</v>
      </c>
      <c r="C757" s="12">
        <v>2</v>
      </c>
      <c r="D757" s="12" t="s">
        <v>45</v>
      </c>
      <c r="E757" s="12" t="s">
        <v>20</v>
      </c>
      <c r="F757" s="12" t="s">
        <v>21</v>
      </c>
      <c r="G757" s="12" t="s">
        <v>22</v>
      </c>
      <c r="H757" s="48"/>
      <c r="I757" s="15"/>
      <c r="J757" s="16"/>
      <c r="K757" s="16"/>
      <c r="L757" s="64"/>
      <c r="M757" s="15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2.75" customHeight="1" x14ac:dyDescent="0.25">
      <c r="A758" s="12">
        <v>853</v>
      </c>
      <c r="B758" s="12" t="s">
        <v>846</v>
      </c>
      <c r="C758" s="12">
        <v>2</v>
      </c>
      <c r="D758" s="12" t="s">
        <v>45</v>
      </c>
      <c r="E758" s="12" t="s">
        <v>20</v>
      </c>
      <c r="F758" s="12" t="s">
        <v>21</v>
      </c>
      <c r="G758" s="12" t="s">
        <v>22</v>
      </c>
      <c r="H758" s="48"/>
      <c r="I758" s="15"/>
      <c r="J758" s="16"/>
      <c r="K758" s="16"/>
      <c r="L758" s="64"/>
      <c r="M758" s="15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2.75" customHeight="1" x14ac:dyDescent="0.25">
      <c r="A759" s="12">
        <v>854</v>
      </c>
      <c r="B759" s="12" t="s">
        <v>847</v>
      </c>
      <c r="C759" s="12">
        <v>3</v>
      </c>
      <c r="D759" s="12" t="s">
        <v>45</v>
      </c>
      <c r="E759" s="12" t="s">
        <v>20</v>
      </c>
      <c r="F759" s="12" t="s">
        <v>21</v>
      </c>
      <c r="G759" s="12" t="s">
        <v>22</v>
      </c>
      <c r="H759" s="48"/>
      <c r="I759" s="15"/>
      <c r="J759" s="16"/>
      <c r="K759" s="16"/>
      <c r="L759" s="64"/>
      <c r="M759" s="15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2.75" customHeight="1" x14ac:dyDescent="0.25">
      <c r="A760" s="12">
        <v>855</v>
      </c>
      <c r="B760" s="12" t="s">
        <v>848</v>
      </c>
      <c r="C760" s="12">
        <v>3</v>
      </c>
      <c r="D760" s="12" t="s">
        <v>45</v>
      </c>
      <c r="E760" s="12" t="s">
        <v>20</v>
      </c>
      <c r="F760" s="12" t="s">
        <v>21</v>
      </c>
      <c r="G760" s="12" t="s">
        <v>22</v>
      </c>
      <c r="H760" s="48"/>
      <c r="I760" s="15"/>
      <c r="J760" s="16"/>
      <c r="K760" s="16"/>
      <c r="L760" s="64"/>
      <c r="M760" s="15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2.75" customHeight="1" x14ac:dyDescent="0.25">
      <c r="A761" s="12">
        <v>856</v>
      </c>
      <c r="B761" s="12" t="s">
        <v>849</v>
      </c>
      <c r="C761" s="12">
        <v>3</v>
      </c>
      <c r="D761" s="12" t="s">
        <v>45</v>
      </c>
      <c r="E761" s="12" t="s">
        <v>20</v>
      </c>
      <c r="F761" s="12" t="s">
        <v>21</v>
      </c>
      <c r="G761" s="12" t="s">
        <v>22</v>
      </c>
      <c r="H761" s="48"/>
      <c r="I761" s="15"/>
      <c r="J761" s="16"/>
      <c r="K761" s="16"/>
      <c r="L761" s="64"/>
      <c r="M761" s="15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2.75" customHeight="1" x14ac:dyDescent="0.25">
      <c r="A762" s="12">
        <v>857</v>
      </c>
      <c r="B762" s="12" t="s">
        <v>850</v>
      </c>
      <c r="C762" s="12">
        <v>3</v>
      </c>
      <c r="D762" s="12" t="s">
        <v>45</v>
      </c>
      <c r="E762" s="12" t="s">
        <v>20</v>
      </c>
      <c r="F762" s="12" t="s">
        <v>21</v>
      </c>
      <c r="G762" s="12" t="s">
        <v>22</v>
      </c>
      <c r="H762" s="48"/>
      <c r="I762" s="15"/>
      <c r="J762" s="16"/>
      <c r="K762" s="16"/>
      <c r="L762" s="64"/>
      <c r="M762" s="15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2.75" customHeight="1" x14ac:dyDescent="0.25">
      <c r="A763" s="12">
        <v>858</v>
      </c>
      <c r="B763" s="12" t="s">
        <v>851</v>
      </c>
      <c r="C763" s="12">
        <v>4</v>
      </c>
      <c r="D763" s="12" t="s">
        <v>45</v>
      </c>
      <c r="E763" s="12" t="s">
        <v>20</v>
      </c>
      <c r="F763" s="12" t="s">
        <v>21</v>
      </c>
      <c r="G763" s="12" t="s">
        <v>22</v>
      </c>
      <c r="H763" s="48"/>
      <c r="I763" s="15"/>
      <c r="J763" s="16"/>
      <c r="K763" s="16"/>
      <c r="L763" s="64"/>
      <c r="M763" s="15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2.75" customHeight="1" x14ac:dyDescent="0.25">
      <c r="A764" s="12">
        <v>859</v>
      </c>
      <c r="B764" s="12" t="s">
        <v>852</v>
      </c>
      <c r="C764" s="12">
        <v>4</v>
      </c>
      <c r="D764" s="12" t="s">
        <v>45</v>
      </c>
      <c r="E764" s="12" t="s">
        <v>20</v>
      </c>
      <c r="F764" s="12" t="s">
        <v>21</v>
      </c>
      <c r="G764" s="12" t="s">
        <v>22</v>
      </c>
      <c r="H764" s="65"/>
      <c r="I764" s="16"/>
      <c r="J764" s="16"/>
      <c r="K764" s="16"/>
      <c r="L764" s="64"/>
      <c r="M764" s="15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2.75" customHeight="1" x14ac:dyDescent="0.25">
      <c r="A765" s="12">
        <v>860</v>
      </c>
      <c r="B765" s="12" t="s">
        <v>853</v>
      </c>
      <c r="C765" s="12">
        <v>4</v>
      </c>
      <c r="D765" s="12" t="s">
        <v>45</v>
      </c>
      <c r="E765" s="12" t="s">
        <v>20</v>
      </c>
      <c r="F765" s="12" t="s">
        <v>21</v>
      </c>
      <c r="G765" s="12" t="s">
        <v>22</v>
      </c>
      <c r="H765" s="65"/>
      <c r="I765" s="16"/>
      <c r="J765" s="16"/>
      <c r="K765" s="16"/>
      <c r="L765" s="64"/>
      <c r="M765" s="15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2.75" customHeight="1" x14ac:dyDescent="0.25">
      <c r="A766" s="12">
        <v>861</v>
      </c>
      <c r="B766" s="12" t="s">
        <v>854</v>
      </c>
      <c r="C766" s="12">
        <v>4</v>
      </c>
      <c r="D766" s="12" t="s">
        <v>45</v>
      </c>
      <c r="E766" s="12" t="s">
        <v>20</v>
      </c>
      <c r="F766" s="12" t="s">
        <v>21</v>
      </c>
      <c r="G766" s="12" t="s">
        <v>22</v>
      </c>
      <c r="H766" s="48"/>
      <c r="I766" s="16"/>
      <c r="J766" s="16"/>
      <c r="K766" s="16"/>
      <c r="L766" s="64"/>
      <c r="M766" s="15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2.75" customHeight="1" x14ac:dyDescent="0.25">
      <c r="A767" s="12">
        <v>862</v>
      </c>
      <c r="B767" s="12" t="s">
        <v>855</v>
      </c>
      <c r="C767" s="12">
        <v>0</v>
      </c>
      <c r="D767" s="12" t="s">
        <v>45</v>
      </c>
      <c r="E767" s="12" t="s">
        <v>20</v>
      </c>
      <c r="F767" s="12" t="s">
        <v>21</v>
      </c>
      <c r="G767" s="12" t="s">
        <v>22</v>
      </c>
      <c r="H767" s="48"/>
      <c r="I767" s="16"/>
      <c r="J767" s="16"/>
      <c r="K767" s="16"/>
      <c r="L767" s="64"/>
      <c r="M767" s="15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2.75" customHeight="1" x14ac:dyDescent="0.25">
      <c r="A768" s="12">
        <v>863</v>
      </c>
      <c r="B768" s="12" t="s">
        <v>856</v>
      </c>
      <c r="C768" s="12">
        <v>0</v>
      </c>
      <c r="D768" s="12" t="s">
        <v>45</v>
      </c>
      <c r="E768" s="12" t="s">
        <v>20</v>
      </c>
      <c r="F768" s="12" t="s">
        <v>21</v>
      </c>
      <c r="G768" s="12" t="s">
        <v>22</v>
      </c>
      <c r="H768" s="48"/>
      <c r="I768" s="16"/>
      <c r="J768" s="16"/>
      <c r="K768" s="16"/>
      <c r="L768" s="64"/>
      <c r="M768" s="15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2.75" customHeight="1" x14ac:dyDescent="0.25">
      <c r="A769" s="12">
        <v>864</v>
      </c>
      <c r="B769" s="12" t="s">
        <v>857</v>
      </c>
      <c r="C769" s="12">
        <v>1</v>
      </c>
      <c r="D769" s="12" t="s">
        <v>45</v>
      </c>
      <c r="E769" s="12" t="s">
        <v>83</v>
      </c>
      <c r="F769" s="12" t="s">
        <v>21</v>
      </c>
      <c r="G769" s="12" t="s">
        <v>84</v>
      </c>
      <c r="H769" s="48"/>
      <c r="I769" s="16"/>
      <c r="J769" s="16"/>
      <c r="K769" s="16"/>
      <c r="L769" s="64"/>
      <c r="M769" s="15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2.75" customHeight="1" x14ac:dyDescent="0.25">
      <c r="A770" s="12">
        <v>865</v>
      </c>
      <c r="B770" s="12" t="s">
        <v>858</v>
      </c>
      <c r="C770" s="12">
        <v>2</v>
      </c>
      <c r="D770" s="12" t="s">
        <v>45</v>
      </c>
      <c r="E770" s="12" t="s">
        <v>83</v>
      </c>
      <c r="F770" s="12" t="s">
        <v>21</v>
      </c>
      <c r="G770" s="12" t="s">
        <v>84</v>
      </c>
      <c r="H770" s="48"/>
      <c r="I770" s="16"/>
      <c r="J770" s="16"/>
      <c r="K770" s="16"/>
      <c r="L770" s="64"/>
      <c r="M770" s="15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2.75" customHeight="1" x14ac:dyDescent="0.25">
      <c r="A771" s="12">
        <v>866</v>
      </c>
      <c r="B771" s="12" t="s">
        <v>859</v>
      </c>
      <c r="C771" s="12">
        <v>2</v>
      </c>
      <c r="D771" s="12" t="s">
        <v>45</v>
      </c>
      <c r="E771" s="12" t="s">
        <v>83</v>
      </c>
      <c r="F771" s="12" t="s">
        <v>21</v>
      </c>
      <c r="G771" s="12" t="s">
        <v>84</v>
      </c>
      <c r="H771" s="64"/>
      <c r="I771" s="16"/>
      <c r="J771" s="16"/>
      <c r="K771" s="16"/>
      <c r="L771" s="64"/>
      <c r="M771" s="15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2.75" customHeight="1" x14ac:dyDescent="0.25">
      <c r="A772" s="12">
        <v>867</v>
      </c>
      <c r="B772" s="12" t="s">
        <v>860</v>
      </c>
      <c r="C772" s="12">
        <v>3</v>
      </c>
      <c r="D772" s="12" t="s">
        <v>45</v>
      </c>
      <c r="E772" s="12" t="s">
        <v>83</v>
      </c>
      <c r="F772" s="12" t="s">
        <v>21</v>
      </c>
      <c r="G772" s="12" t="s">
        <v>84</v>
      </c>
      <c r="H772" s="64"/>
      <c r="I772" s="16"/>
      <c r="J772" s="16"/>
      <c r="K772" s="16"/>
      <c r="L772" s="64"/>
      <c r="M772" s="15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2.75" customHeight="1" x14ac:dyDescent="0.25">
      <c r="A773" s="12">
        <v>868</v>
      </c>
      <c r="B773" s="12" t="s">
        <v>861</v>
      </c>
      <c r="C773" s="12">
        <v>3</v>
      </c>
      <c r="D773" s="12" t="s">
        <v>45</v>
      </c>
      <c r="E773" s="12" t="s">
        <v>83</v>
      </c>
      <c r="F773" s="12" t="s">
        <v>21</v>
      </c>
      <c r="G773" s="12" t="s">
        <v>84</v>
      </c>
      <c r="H773" s="64"/>
      <c r="I773" s="16"/>
      <c r="J773" s="16"/>
      <c r="K773" s="16"/>
      <c r="L773" s="64"/>
      <c r="M773" s="15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2.75" customHeight="1" x14ac:dyDescent="0.25">
      <c r="A774" s="12">
        <v>869</v>
      </c>
      <c r="B774" s="12" t="s">
        <v>862</v>
      </c>
      <c r="C774" s="12">
        <v>4</v>
      </c>
      <c r="D774" s="12" t="s">
        <v>45</v>
      </c>
      <c r="E774" s="12" t="s">
        <v>83</v>
      </c>
      <c r="F774" s="12" t="s">
        <v>21</v>
      </c>
      <c r="G774" s="12" t="s">
        <v>84</v>
      </c>
      <c r="H774" s="64"/>
      <c r="I774" s="16"/>
      <c r="J774" s="16"/>
      <c r="K774" s="16"/>
      <c r="L774" s="64"/>
      <c r="M774" s="15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2.75" customHeight="1" x14ac:dyDescent="0.25">
      <c r="A775" s="12">
        <v>870</v>
      </c>
      <c r="B775" s="12" t="s">
        <v>863</v>
      </c>
      <c r="C775" s="12">
        <v>4</v>
      </c>
      <c r="D775" s="12" t="s">
        <v>45</v>
      </c>
      <c r="E775" s="12" t="s">
        <v>83</v>
      </c>
      <c r="F775" s="12" t="s">
        <v>21</v>
      </c>
      <c r="G775" s="12" t="s">
        <v>84</v>
      </c>
      <c r="H775" s="64"/>
      <c r="I775" s="16"/>
      <c r="J775" s="16"/>
      <c r="K775" s="16"/>
      <c r="L775" s="64"/>
      <c r="M775" s="15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2.75" customHeight="1" x14ac:dyDescent="0.25">
      <c r="A776" s="12">
        <v>871</v>
      </c>
      <c r="B776" s="12" t="s">
        <v>864</v>
      </c>
      <c r="C776" s="12">
        <v>4</v>
      </c>
      <c r="D776" s="12" t="s">
        <v>45</v>
      </c>
      <c r="E776" s="12" t="s">
        <v>83</v>
      </c>
      <c r="F776" s="12" t="s">
        <v>21</v>
      </c>
      <c r="G776" s="12" t="s">
        <v>84</v>
      </c>
      <c r="H776" s="64"/>
      <c r="I776" s="16"/>
      <c r="J776" s="16"/>
      <c r="K776" s="16"/>
      <c r="L776" s="64"/>
      <c r="M776" s="15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2.75" customHeight="1" x14ac:dyDescent="0.25">
      <c r="A777" s="12">
        <v>872</v>
      </c>
      <c r="B777" s="12" t="s">
        <v>865</v>
      </c>
      <c r="C777" s="12">
        <v>4</v>
      </c>
      <c r="D777" s="12" t="s">
        <v>45</v>
      </c>
      <c r="E777" s="12" t="s">
        <v>83</v>
      </c>
      <c r="F777" s="12" t="s">
        <v>21</v>
      </c>
      <c r="G777" s="12" t="s">
        <v>84</v>
      </c>
      <c r="H777" s="64"/>
      <c r="I777" s="16"/>
      <c r="J777" s="16"/>
      <c r="K777" s="16"/>
      <c r="L777" s="64"/>
      <c r="M777" s="15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2.75" customHeight="1" x14ac:dyDescent="0.25">
      <c r="A778" s="12">
        <v>873</v>
      </c>
      <c r="B778" s="12" t="s">
        <v>866</v>
      </c>
      <c r="C778" s="12">
        <v>0</v>
      </c>
      <c r="D778" s="12" t="s">
        <v>45</v>
      </c>
      <c r="E778" s="12" t="s">
        <v>83</v>
      </c>
      <c r="F778" s="12" t="s">
        <v>21</v>
      </c>
      <c r="G778" s="12" t="s">
        <v>84</v>
      </c>
      <c r="H778" s="64"/>
      <c r="I778" s="16"/>
      <c r="J778" s="16"/>
      <c r="K778" s="16"/>
      <c r="L778" s="64"/>
      <c r="M778" s="15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2.75" customHeight="1" x14ac:dyDescent="0.25">
      <c r="A779" s="12">
        <v>874</v>
      </c>
      <c r="B779" s="12" t="s">
        <v>867</v>
      </c>
      <c r="C779" s="12">
        <v>0</v>
      </c>
      <c r="D779" s="12" t="s">
        <v>45</v>
      </c>
      <c r="E779" s="12" t="s">
        <v>83</v>
      </c>
      <c r="F779" s="12" t="s">
        <v>21</v>
      </c>
      <c r="G779" s="12" t="s">
        <v>84</v>
      </c>
      <c r="H779" s="71"/>
      <c r="I779" s="16"/>
      <c r="J779" s="16"/>
      <c r="K779" s="16"/>
      <c r="L779" s="64"/>
      <c r="M779" s="15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2.75" customHeight="1" x14ac:dyDescent="0.25">
      <c r="A780" s="12">
        <v>875</v>
      </c>
      <c r="B780" s="12" t="s">
        <v>868</v>
      </c>
      <c r="C780" s="12">
        <v>5</v>
      </c>
      <c r="D780" s="12" t="s">
        <v>45</v>
      </c>
      <c r="E780" s="12" t="s">
        <v>20</v>
      </c>
      <c r="F780" s="12" t="s">
        <v>131</v>
      </c>
      <c r="G780" s="12" t="s">
        <v>132</v>
      </c>
      <c r="H780" s="64"/>
      <c r="I780" s="16"/>
      <c r="J780" s="16"/>
      <c r="K780" s="16"/>
      <c r="L780" s="64"/>
      <c r="M780" s="15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2.75" customHeight="1" x14ac:dyDescent="0.25">
      <c r="A781" s="12">
        <v>876</v>
      </c>
      <c r="B781" s="12" t="s">
        <v>869</v>
      </c>
      <c r="C781" s="12">
        <v>5</v>
      </c>
      <c r="D781" s="12" t="s">
        <v>45</v>
      </c>
      <c r="E781" s="12" t="s">
        <v>20</v>
      </c>
      <c r="F781" s="12" t="s">
        <v>131</v>
      </c>
      <c r="G781" s="12" t="s">
        <v>132</v>
      </c>
      <c r="H781" s="71"/>
      <c r="I781" s="16"/>
      <c r="J781" s="16"/>
      <c r="K781" s="16"/>
      <c r="L781" s="64"/>
      <c r="M781" s="15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2.75" customHeight="1" x14ac:dyDescent="0.25">
      <c r="A782" s="12">
        <v>877</v>
      </c>
      <c r="B782" s="12" t="s">
        <v>870</v>
      </c>
      <c r="C782" s="12">
        <v>5</v>
      </c>
      <c r="D782" s="12" t="s">
        <v>45</v>
      </c>
      <c r="E782" s="12" t="s">
        <v>20</v>
      </c>
      <c r="F782" s="12" t="s">
        <v>131</v>
      </c>
      <c r="G782" s="12" t="s">
        <v>132</v>
      </c>
      <c r="H782" s="71"/>
      <c r="I782" s="16"/>
      <c r="J782" s="16"/>
      <c r="K782" s="16"/>
      <c r="L782" s="64"/>
      <c r="M782" s="15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2.75" customHeight="1" x14ac:dyDescent="0.25">
      <c r="A783" s="12">
        <v>878</v>
      </c>
      <c r="B783" s="12" t="s">
        <v>871</v>
      </c>
      <c r="C783" s="12">
        <v>5</v>
      </c>
      <c r="D783" s="12" t="s">
        <v>45</v>
      </c>
      <c r="E783" s="12" t="s">
        <v>83</v>
      </c>
      <c r="F783" s="12" t="s">
        <v>131</v>
      </c>
      <c r="G783" s="12" t="s">
        <v>151</v>
      </c>
      <c r="H783" s="71"/>
      <c r="I783" s="16"/>
      <c r="J783" s="16"/>
      <c r="K783" s="16"/>
      <c r="L783" s="64"/>
      <c r="M783" s="15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2.75" customHeight="1" x14ac:dyDescent="0.25">
      <c r="A784" s="12">
        <v>879</v>
      </c>
      <c r="B784" s="12" t="s">
        <v>872</v>
      </c>
      <c r="C784" s="72">
        <v>6</v>
      </c>
      <c r="D784" s="12" t="s">
        <v>45</v>
      </c>
      <c r="E784" s="12" t="s">
        <v>83</v>
      </c>
      <c r="F784" s="12" t="s">
        <v>131</v>
      </c>
      <c r="G784" s="12" t="s">
        <v>151</v>
      </c>
      <c r="H784" s="71"/>
      <c r="I784" s="16"/>
      <c r="J784" s="16"/>
      <c r="K784" s="16"/>
      <c r="L784" s="64"/>
      <c r="M784" s="15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2.75" customHeight="1" x14ac:dyDescent="0.25">
      <c r="A785" s="17">
        <v>885</v>
      </c>
      <c r="B785" s="12" t="s">
        <v>873</v>
      </c>
      <c r="C785" s="72">
        <v>1</v>
      </c>
      <c r="D785" s="12" t="s">
        <v>42</v>
      </c>
      <c r="E785" s="12" t="s">
        <v>20</v>
      </c>
      <c r="F785" s="12" t="s">
        <v>21</v>
      </c>
      <c r="G785" s="12" t="s">
        <v>22</v>
      </c>
      <c r="H785" s="71"/>
      <c r="I785" s="16"/>
      <c r="J785" s="16"/>
      <c r="K785" s="16"/>
      <c r="L785" s="64"/>
      <c r="M785" s="15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2.75" customHeight="1" x14ac:dyDescent="0.25">
      <c r="A786" s="17">
        <v>886</v>
      </c>
      <c r="B786" s="12" t="s">
        <v>874</v>
      </c>
      <c r="C786" s="72">
        <v>1</v>
      </c>
      <c r="D786" s="12" t="s">
        <v>42</v>
      </c>
      <c r="E786" s="12" t="s">
        <v>20</v>
      </c>
      <c r="F786" s="12" t="s">
        <v>21</v>
      </c>
      <c r="G786" s="12" t="s">
        <v>22</v>
      </c>
      <c r="H786" s="71"/>
      <c r="I786" s="16"/>
      <c r="J786" s="16"/>
      <c r="K786" s="16"/>
      <c r="L786" s="64"/>
      <c r="M786" s="15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2.75" customHeight="1" x14ac:dyDescent="0.25">
      <c r="A787" s="17">
        <v>887</v>
      </c>
      <c r="B787" s="12" t="s">
        <v>875</v>
      </c>
      <c r="C787" s="72">
        <v>1</v>
      </c>
      <c r="D787" s="12" t="s">
        <v>42</v>
      </c>
      <c r="E787" s="12" t="s">
        <v>20</v>
      </c>
      <c r="F787" s="12" t="s">
        <v>21</v>
      </c>
      <c r="G787" s="12" t="s">
        <v>22</v>
      </c>
      <c r="H787" s="71"/>
      <c r="I787" s="16"/>
      <c r="J787" s="16"/>
      <c r="K787" s="16"/>
      <c r="L787" s="64"/>
      <c r="M787" s="15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2.75" customHeight="1" x14ac:dyDescent="0.25">
      <c r="A788" s="17">
        <v>888</v>
      </c>
      <c r="B788" s="12" t="s">
        <v>876</v>
      </c>
      <c r="C788" s="12">
        <v>4</v>
      </c>
      <c r="D788" s="12" t="s">
        <v>42</v>
      </c>
      <c r="E788" s="12" t="s">
        <v>20</v>
      </c>
      <c r="F788" s="12" t="s">
        <v>21</v>
      </c>
      <c r="G788" s="12" t="s">
        <v>22</v>
      </c>
      <c r="H788" s="71"/>
      <c r="I788" s="16"/>
      <c r="J788" s="16"/>
      <c r="K788" s="16"/>
      <c r="L788" s="64"/>
      <c r="M788" s="15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2.75" customHeight="1" x14ac:dyDescent="0.25">
      <c r="A789" s="17">
        <v>889</v>
      </c>
      <c r="B789" s="12" t="s">
        <v>877</v>
      </c>
      <c r="C789" s="72">
        <v>4</v>
      </c>
      <c r="D789" s="12" t="s">
        <v>42</v>
      </c>
      <c r="E789" s="12" t="s">
        <v>20</v>
      </c>
      <c r="F789" s="12" t="s">
        <v>21</v>
      </c>
      <c r="G789" s="12" t="s">
        <v>22</v>
      </c>
      <c r="H789" s="71"/>
      <c r="I789" s="16"/>
      <c r="J789" s="16"/>
      <c r="K789" s="16"/>
      <c r="L789" s="64"/>
      <c r="M789" s="15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2.75" customHeight="1" x14ac:dyDescent="0.25">
      <c r="A790" s="17">
        <v>890</v>
      </c>
      <c r="B790" s="12" t="s">
        <v>878</v>
      </c>
      <c r="C790" s="72">
        <v>0</v>
      </c>
      <c r="D790" s="12" t="s">
        <v>42</v>
      </c>
      <c r="E790" s="12" t="s">
        <v>20</v>
      </c>
      <c r="F790" s="12" t="s">
        <v>21</v>
      </c>
      <c r="G790" s="12" t="s">
        <v>22</v>
      </c>
      <c r="H790" s="71"/>
      <c r="I790" s="16"/>
      <c r="J790" s="16"/>
      <c r="K790" s="16"/>
      <c r="L790" s="64"/>
      <c r="M790" s="15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2.75" customHeight="1" x14ac:dyDescent="0.25">
      <c r="A791" s="17">
        <v>891</v>
      </c>
      <c r="B791" s="12" t="s">
        <v>879</v>
      </c>
      <c r="C791" s="72">
        <v>1</v>
      </c>
      <c r="D791" s="12" t="s">
        <v>42</v>
      </c>
      <c r="E791" s="12" t="s">
        <v>83</v>
      </c>
      <c r="F791" s="12" t="s">
        <v>21</v>
      </c>
      <c r="G791" s="12" t="s">
        <v>84</v>
      </c>
      <c r="H791" s="71"/>
      <c r="I791" s="16"/>
      <c r="J791" s="16"/>
      <c r="K791" s="16"/>
      <c r="L791" s="64"/>
      <c r="M791" s="15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2.75" customHeight="1" x14ac:dyDescent="0.25">
      <c r="A792" s="17">
        <v>892</v>
      </c>
      <c r="B792" s="12" t="s">
        <v>880</v>
      </c>
      <c r="C792" s="72">
        <v>4</v>
      </c>
      <c r="D792" s="12" t="s">
        <v>42</v>
      </c>
      <c r="E792" s="12" t="s">
        <v>83</v>
      </c>
      <c r="F792" s="12" t="s">
        <v>21</v>
      </c>
      <c r="G792" s="12" t="s">
        <v>84</v>
      </c>
      <c r="H792" s="71"/>
      <c r="I792" s="16"/>
      <c r="J792" s="16"/>
      <c r="K792" s="16"/>
      <c r="L792" s="64"/>
      <c r="M792" s="15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2.75" customHeight="1" x14ac:dyDescent="0.25">
      <c r="A793" s="17">
        <v>893</v>
      </c>
      <c r="B793" s="12" t="s">
        <v>881</v>
      </c>
      <c r="C793" s="72">
        <v>4</v>
      </c>
      <c r="D793" s="12" t="s">
        <v>42</v>
      </c>
      <c r="E793" s="12" t="s">
        <v>83</v>
      </c>
      <c r="F793" s="12" t="s">
        <v>21</v>
      </c>
      <c r="G793" s="12" t="s">
        <v>84</v>
      </c>
      <c r="H793" s="71"/>
      <c r="I793" s="16"/>
      <c r="J793" s="16"/>
      <c r="K793" s="16"/>
      <c r="L793" s="64"/>
      <c r="M793" s="15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2.75" customHeight="1" x14ac:dyDescent="0.25">
      <c r="A794" s="17">
        <v>894</v>
      </c>
      <c r="B794" s="12" t="s">
        <v>882</v>
      </c>
      <c r="C794" s="72">
        <v>6</v>
      </c>
      <c r="D794" s="12" t="s">
        <v>42</v>
      </c>
      <c r="E794" s="12" t="s">
        <v>20</v>
      </c>
      <c r="F794" s="12" t="s">
        <v>131</v>
      </c>
      <c r="G794" s="12" t="s">
        <v>132</v>
      </c>
      <c r="H794" s="71"/>
      <c r="I794" s="16"/>
      <c r="J794" s="16"/>
      <c r="K794" s="16"/>
      <c r="L794" s="64"/>
      <c r="M794" s="15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2.75" customHeight="1" x14ac:dyDescent="0.25">
      <c r="A795" s="17">
        <v>895</v>
      </c>
      <c r="B795" s="12" t="s">
        <v>883</v>
      </c>
      <c r="C795" s="72">
        <v>6</v>
      </c>
      <c r="D795" s="12" t="s">
        <v>42</v>
      </c>
      <c r="E795" s="12" t="s">
        <v>20</v>
      </c>
      <c r="F795" s="12" t="s">
        <v>131</v>
      </c>
      <c r="G795" s="12" t="s">
        <v>132</v>
      </c>
      <c r="H795" s="71"/>
      <c r="I795" s="16"/>
      <c r="J795" s="16"/>
      <c r="K795" s="16"/>
      <c r="L795" s="64"/>
      <c r="M795" s="15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2.75" customHeight="1" x14ac:dyDescent="0.25">
      <c r="A796" s="17">
        <v>896</v>
      </c>
      <c r="B796" s="12" t="s">
        <v>884</v>
      </c>
      <c r="C796" s="72">
        <v>5</v>
      </c>
      <c r="D796" s="12" t="s">
        <v>42</v>
      </c>
      <c r="E796" s="12" t="s">
        <v>83</v>
      </c>
      <c r="F796" s="12" t="s">
        <v>131</v>
      </c>
      <c r="G796" s="12" t="s">
        <v>151</v>
      </c>
      <c r="H796" s="71"/>
      <c r="I796" s="16"/>
      <c r="J796" s="16"/>
      <c r="K796" s="16"/>
      <c r="L796" s="64"/>
      <c r="M796" s="15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2.75" customHeight="1" x14ac:dyDescent="0.25">
      <c r="A797" s="17">
        <v>897</v>
      </c>
      <c r="B797" s="12" t="s">
        <v>885</v>
      </c>
      <c r="C797" s="72">
        <v>6</v>
      </c>
      <c r="D797" s="12" t="s">
        <v>42</v>
      </c>
      <c r="E797" s="12" t="s">
        <v>83</v>
      </c>
      <c r="F797" s="12" t="s">
        <v>131</v>
      </c>
      <c r="G797" s="12" t="s">
        <v>151</v>
      </c>
      <c r="H797" s="71"/>
      <c r="I797" s="16"/>
      <c r="J797" s="16"/>
      <c r="K797" s="16"/>
      <c r="L797" s="64"/>
      <c r="M797" s="15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2.75" customHeight="1" x14ac:dyDescent="0.25">
      <c r="A798" s="17">
        <v>898</v>
      </c>
      <c r="B798" s="12" t="s">
        <v>886</v>
      </c>
      <c r="C798" s="72">
        <v>6</v>
      </c>
      <c r="D798" s="12" t="s">
        <v>42</v>
      </c>
      <c r="E798" s="12" t="s">
        <v>83</v>
      </c>
      <c r="F798" s="12" t="s">
        <v>131</v>
      </c>
      <c r="G798" s="12" t="s">
        <v>151</v>
      </c>
      <c r="H798" s="71"/>
      <c r="I798" s="16"/>
      <c r="J798" s="16"/>
      <c r="K798" s="16"/>
      <c r="L798" s="64"/>
      <c r="M798" s="15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2.75" customHeight="1" x14ac:dyDescent="0.25">
      <c r="A799" s="17">
        <v>899</v>
      </c>
      <c r="B799" s="12" t="s">
        <v>887</v>
      </c>
      <c r="C799" s="72">
        <v>6</v>
      </c>
      <c r="D799" s="12" t="s">
        <v>42</v>
      </c>
      <c r="E799" s="12" t="s">
        <v>83</v>
      </c>
      <c r="F799" s="12" t="s">
        <v>131</v>
      </c>
      <c r="G799" s="12" t="s">
        <v>151</v>
      </c>
      <c r="H799" s="71"/>
      <c r="I799" s="16"/>
      <c r="J799" s="16"/>
      <c r="K799" s="16"/>
      <c r="L799" s="64"/>
      <c r="M799" s="15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2.75" customHeight="1" x14ac:dyDescent="0.25">
      <c r="A800" s="17">
        <v>900</v>
      </c>
      <c r="B800" s="12" t="s">
        <v>888</v>
      </c>
      <c r="C800" s="72">
        <v>6</v>
      </c>
      <c r="D800" s="12" t="s">
        <v>42</v>
      </c>
      <c r="E800" s="12" t="s">
        <v>83</v>
      </c>
      <c r="F800" s="12" t="s">
        <v>131</v>
      </c>
      <c r="G800" s="12" t="s">
        <v>151</v>
      </c>
      <c r="H800" s="71"/>
      <c r="I800" s="16"/>
      <c r="J800" s="16"/>
      <c r="K800" s="16"/>
      <c r="L800" s="64"/>
      <c r="M800" s="15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2.75" customHeight="1" x14ac:dyDescent="0.25">
      <c r="A801" s="17">
        <v>901</v>
      </c>
      <c r="B801" s="12" t="s">
        <v>889</v>
      </c>
      <c r="C801" s="72">
        <v>6</v>
      </c>
      <c r="D801" s="12" t="s">
        <v>42</v>
      </c>
      <c r="E801" s="12" t="s">
        <v>83</v>
      </c>
      <c r="F801" s="12" t="s">
        <v>131</v>
      </c>
      <c r="G801" s="12" t="s">
        <v>151</v>
      </c>
      <c r="H801" s="71"/>
      <c r="I801" s="16"/>
      <c r="J801" s="16"/>
      <c r="K801" s="16"/>
      <c r="L801" s="64"/>
      <c r="M801" s="15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2.75" customHeight="1" x14ac:dyDescent="0.25">
      <c r="A802" s="17">
        <v>902</v>
      </c>
      <c r="B802" s="12" t="s">
        <v>890</v>
      </c>
      <c r="C802" s="72">
        <v>6</v>
      </c>
      <c r="D802" s="12" t="s">
        <v>42</v>
      </c>
      <c r="E802" s="12" t="s">
        <v>83</v>
      </c>
      <c r="F802" s="12" t="s">
        <v>131</v>
      </c>
      <c r="G802" s="12" t="s">
        <v>151</v>
      </c>
      <c r="H802" s="71"/>
      <c r="I802" s="16"/>
      <c r="J802" s="16"/>
      <c r="K802" s="16"/>
      <c r="L802" s="64"/>
      <c r="M802" s="15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2.75" customHeight="1" x14ac:dyDescent="0.25">
      <c r="A803" s="17">
        <v>903</v>
      </c>
      <c r="B803" s="12" t="s">
        <v>891</v>
      </c>
      <c r="C803" s="72">
        <v>6</v>
      </c>
      <c r="D803" s="12" t="s">
        <v>42</v>
      </c>
      <c r="E803" s="12" t="s">
        <v>83</v>
      </c>
      <c r="F803" s="12" t="s">
        <v>131</v>
      </c>
      <c r="G803" s="12" t="s">
        <v>151</v>
      </c>
      <c r="H803" s="71"/>
      <c r="I803" s="16"/>
      <c r="J803" s="16"/>
      <c r="K803" s="16"/>
      <c r="L803" s="64"/>
      <c r="M803" s="15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2.75" customHeight="1" x14ac:dyDescent="0.25">
      <c r="A804" s="17">
        <v>904</v>
      </c>
      <c r="B804" s="12" t="s">
        <v>892</v>
      </c>
      <c r="C804" s="72">
        <v>7</v>
      </c>
      <c r="D804" s="12" t="s">
        <v>42</v>
      </c>
      <c r="E804" s="12" t="s">
        <v>20</v>
      </c>
      <c r="F804" s="12" t="s">
        <v>165</v>
      </c>
      <c r="G804" s="12" t="s">
        <v>166</v>
      </c>
      <c r="H804" s="71"/>
      <c r="I804" s="16"/>
      <c r="J804" s="16"/>
      <c r="K804" s="16"/>
      <c r="L804" s="64"/>
      <c r="M804" s="15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2.75" customHeight="1" x14ac:dyDescent="0.25">
      <c r="A805" s="17">
        <v>905</v>
      </c>
      <c r="B805" s="12" t="s">
        <v>893</v>
      </c>
      <c r="C805" s="72">
        <v>8</v>
      </c>
      <c r="D805" s="12" t="s">
        <v>42</v>
      </c>
      <c r="E805" s="12" t="s">
        <v>20</v>
      </c>
      <c r="F805" s="12" t="s">
        <v>165</v>
      </c>
      <c r="G805" s="12" t="s">
        <v>166</v>
      </c>
      <c r="H805" s="64"/>
      <c r="I805" s="16"/>
      <c r="J805" s="16"/>
      <c r="K805" s="16"/>
      <c r="L805" s="64"/>
      <c r="M805" s="15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2.75" customHeight="1" x14ac:dyDescent="0.25">
      <c r="A806" s="17">
        <v>906</v>
      </c>
      <c r="B806" s="12" t="s">
        <v>894</v>
      </c>
      <c r="C806" s="72">
        <v>8</v>
      </c>
      <c r="D806" s="12" t="s">
        <v>42</v>
      </c>
      <c r="E806" s="12" t="s">
        <v>20</v>
      </c>
      <c r="F806" s="12" t="s">
        <v>165</v>
      </c>
      <c r="G806" s="12" t="s">
        <v>166</v>
      </c>
      <c r="H806" s="71"/>
      <c r="I806" s="16"/>
      <c r="J806" s="16"/>
      <c r="K806" s="16"/>
      <c r="L806" s="64"/>
      <c r="M806" s="15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2.75" customHeight="1" x14ac:dyDescent="0.25">
      <c r="A807" s="17">
        <v>907</v>
      </c>
      <c r="B807" s="12" t="s">
        <v>895</v>
      </c>
      <c r="C807" s="72">
        <v>8</v>
      </c>
      <c r="D807" s="12" t="s">
        <v>42</v>
      </c>
      <c r="E807" s="12" t="s">
        <v>20</v>
      </c>
      <c r="F807" s="12" t="s">
        <v>165</v>
      </c>
      <c r="G807" s="12" t="s">
        <v>166</v>
      </c>
      <c r="H807" s="71"/>
      <c r="I807" s="16"/>
      <c r="J807" s="16"/>
      <c r="K807" s="16"/>
      <c r="L807" s="64"/>
      <c r="M807" s="15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2.75" customHeight="1" x14ac:dyDescent="0.25">
      <c r="A808" s="17">
        <v>908</v>
      </c>
      <c r="B808" s="12" t="s">
        <v>896</v>
      </c>
      <c r="C808" s="72">
        <v>8</v>
      </c>
      <c r="D808" s="12" t="s">
        <v>42</v>
      </c>
      <c r="E808" s="12" t="s">
        <v>83</v>
      </c>
      <c r="F808" s="12" t="s">
        <v>165</v>
      </c>
      <c r="G808" s="12" t="s">
        <v>178</v>
      </c>
      <c r="H808" s="64"/>
      <c r="I808" s="16"/>
      <c r="J808" s="16"/>
      <c r="K808" s="16"/>
      <c r="L808" s="64"/>
      <c r="M808" s="15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2.75" customHeight="1" x14ac:dyDescent="0.25">
      <c r="A809" s="17">
        <v>909</v>
      </c>
      <c r="B809" s="12" t="s">
        <v>897</v>
      </c>
      <c r="C809" s="12">
        <v>8</v>
      </c>
      <c r="D809" s="12" t="s">
        <v>42</v>
      </c>
      <c r="E809" s="12" t="s">
        <v>83</v>
      </c>
      <c r="F809" s="12" t="s">
        <v>165</v>
      </c>
      <c r="G809" s="12" t="s">
        <v>178</v>
      </c>
      <c r="H809" s="64"/>
      <c r="I809" s="16"/>
      <c r="J809" s="16"/>
      <c r="K809" s="16"/>
      <c r="L809" s="64"/>
      <c r="M809" s="15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2.75" customHeight="1" x14ac:dyDescent="0.25">
      <c r="A810" s="17">
        <v>910</v>
      </c>
      <c r="B810" s="12" t="s">
        <v>898</v>
      </c>
      <c r="C810" s="12">
        <v>8</v>
      </c>
      <c r="D810" s="12" t="s">
        <v>42</v>
      </c>
      <c r="E810" s="12" t="s">
        <v>83</v>
      </c>
      <c r="F810" s="12" t="s">
        <v>165</v>
      </c>
      <c r="G810" s="12" t="s">
        <v>178</v>
      </c>
      <c r="H810" s="64"/>
      <c r="I810" s="16"/>
      <c r="J810" s="16"/>
      <c r="K810" s="16"/>
      <c r="L810" s="64"/>
      <c r="M810" s="15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2.75" customHeight="1" x14ac:dyDescent="0.25">
      <c r="A811" s="17">
        <v>920</v>
      </c>
      <c r="B811" s="12" t="s">
        <v>899</v>
      </c>
      <c r="C811" s="12">
        <v>4</v>
      </c>
      <c r="D811" s="12" t="s">
        <v>66</v>
      </c>
      <c r="E811" s="12" t="s">
        <v>20</v>
      </c>
      <c r="F811" s="12" t="s">
        <v>21</v>
      </c>
      <c r="G811" s="12" t="s">
        <v>22</v>
      </c>
      <c r="H811" s="64"/>
      <c r="I811" s="16"/>
      <c r="J811" s="16"/>
      <c r="K811" s="16"/>
      <c r="L811" s="64"/>
      <c r="M811" s="15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2.75" customHeight="1" x14ac:dyDescent="0.25">
      <c r="A812" s="17">
        <v>921</v>
      </c>
      <c r="B812" s="12" t="s">
        <v>900</v>
      </c>
      <c r="C812" s="12">
        <v>1</v>
      </c>
      <c r="D812" s="12" t="s">
        <v>66</v>
      </c>
      <c r="E812" s="12" t="s">
        <v>20</v>
      </c>
      <c r="F812" s="12" t="s">
        <v>21</v>
      </c>
      <c r="G812" s="12" t="s">
        <v>22</v>
      </c>
      <c r="H812" s="64"/>
      <c r="I812" s="16"/>
      <c r="J812" s="16"/>
      <c r="K812" s="16"/>
      <c r="L812" s="64"/>
      <c r="M812" s="15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2.75" customHeight="1" x14ac:dyDescent="0.25">
      <c r="A813" s="17">
        <v>922</v>
      </c>
      <c r="B813" s="12" t="s">
        <v>901</v>
      </c>
      <c r="C813" s="12">
        <v>2</v>
      </c>
      <c r="D813" s="12" t="s">
        <v>66</v>
      </c>
      <c r="E813" s="12" t="s">
        <v>20</v>
      </c>
      <c r="F813" s="12" t="s">
        <v>21</v>
      </c>
      <c r="G813" s="12" t="s">
        <v>22</v>
      </c>
      <c r="H813" s="64"/>
      <c r="I813" s="16"/>
      <c r="J813" s="16"/>
      <c r="K813" s="16"/>
      <c r="L813" s="64"/>
      <c r="M813" s="15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2.75" customHeight="1" x14ac:dyDescent="0.25">
      <c r="A814" s="17">
        <v>923</v>
      </c>
      <c r="B814" s="12" t="s">
        <v>902</v>
      </c>
      <c r="C814" s="12">
        <v>2</v>
      </c>
      <c r="D814" s="12" t="s">
        <v>66</v>
      </c>
      <c r="E814" s="12" t="s">
        <v>20</v>
      </c>
      <c r="F814" s="12" t="s">
        <v>21</v>
      </c>
      <c r="G814" s="12" t="s">
        <v>22</v>
      </c>
      <c r="H814" s="64"/>
      <c r="I814" s="16"/>
      <c r="J814" s="16"/>
      <c r="K814" s="16"/>
      <c r="L814" s="64"/>
      <c r="M814" s="15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2.75" customHeight="1" x14ac:dyDescent="0.25">
      <c r="A815" s="17">
        <v>924</v>
      </c>
      <c r="B815" s="12" t="s">
        <v>903</v>
      </c>
      <c r="C815" s="12">
        <v>2</v>
      </c>
      <c r="D815" s="12" t="s">
        <v>66</v>
      </c>
      <c r="E815" s="12" t="s">
        <v>20</v>
      </c>
      <c r="F815" s="12" t="s">
        <v>21</v>
      </c>
      <c r="G815" s="12" t="s">
        <v>22</v>
      </c>
      <c r="H815" s="64"/>
      <c r="I815" s="16"/>
      <c r="J815" s="16"/>
      <c r="K815" s="16"/>
      <c r="L815" s="64"/>
      <c r="M815" s="15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2.75" customHeight="1" x14ac:dyDescent="0.25">
      <c r="A816" s="17">
        <v>925</v>
      </c>
      <c r="B816" s="12" t="s">
        <v>904</v>
      </c>
      <c r="C816" s="12">
        <v>3</v>
      </c>
      <c r="D816" s="12" t="s">
        <v>66</v>
      </c>
      <c r="E816" s="12" t="s">
        <v>20</v>
      </c>
      <c r="F816" s="12" t="s">
        <v>21</v>
      </c>
      <c r="G816" s="12" t="s">
        <v>22</v>
      </c>
      <c r="H816" s="64"/>
      <c r="I816" s="16"/>
      <c r="J816" s="16"/>
      <c r="K816" s="16"/>
      <c r="L816" s="64"/>
      <c r="M816" s="15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2.75" customHeight="1" x14ac:dyDescent="0.25">
      <c r="A817" s="17">
        <v>926</v>
      </c>
      <c r="B817" s="12" t="s">
        <v>905</v>
      </c>
      <c r="C817" s="12">
        <v>3</v>
      </c>
      <c r="D817" s="12" t="s">
        <v>66</v>
      </c>
      <c r="E817" s="12" t="s">
        <v>20</v>
      </c>
      <c r="F817" s="12" t="s">
        <v>21</v>
      </c>
      <c r="G817" s="12" t="s">
        <v>22</v>
      </c>
      <c r="H817" s="64"/>
      <c r="I817" s="16"/>
      <c r="J817" s="16"/>
      <c r="K817" s="16"/>
      <c r="L817" s="64"/>
      <c r="M817" s="15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2.75" customHeight="1" x14ac:dyDescent="0.25">
      <c r="A818" s="17">
        <v>927</v>
      </c>
      <c r="B818" s="12" t="s">
        <v>906</v>
      </c>
      <c r="C818" s="12">
        <v>3</v>
      </c>
      <c r="D818" s="12" t="s">
        <v>66</v>
      </c>
      <c r="E818" s="12" t="s">
        <v>20</v>
      </c>
      <c r="F818" s="12" t="s">
        <v>21</v>
      </c>
      <c r="G818" s="12" t="s">
        <v>22</v>
      </c>
      <c r="H818" s="64"/>
      <c r="I818" s="16"/>
      <c r="J818" s="16"/>
      <c r="K818" s="16"/>
      <c r="L818" s="64"/>
      <c r="M818" s="15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2.75" customHeight="1" x14ac:dyDescent="0.25">
      <c r="A819" s="17">
        <v>928</v>
      </c>
      <c r="B819" s="12" t="s">
        <v>907</v>
      </c>
      <c r="C819" s="12">
        <v>3</v>
      </c>
      <c r="D819" s="12" t="s">
        <v>66</v>
      </c>
      <c r="E819" s="12" t="s">
        <v>20</v>
      </c>
      <c r="F819" s="12" t="s">
        <v>21</v>
      </c>
      <c r="G819" s="12" t="s">
        <v>22</v>
      </c>
      <c r="H819" s="64"/>
      <c r="I819" s="16"/>
      <c r="J819" s="16"/>
      <c r="K819" s="16"/>
      <c r="L819" s="64"/>
      <c r="M819" s="15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2.75" customHeight="1" x14ac:dyDescent="0.25">
      <c r="A820" s="17">
        <v>929</v>
      </c>
      <c r="B820" s="12" t="s">
        <v>908</v>
      </c>
      <c r="C820" s="12">
        <v>4</v>
      </c>
      <c r="D820" s="12" t="s">
        <v>66</v>
      </c>
      <c r="E820" s="12" t="s">
        <v>20</v>
      </c>
      <c r="F820" s="12" t="s">
        <v>21</v>
      </c>
      <c r="G820" s="12" t="s">
        <v>22</v>
      </c>
      <c r="H820" s="64"/>
      <c r="I820" s="16"/>
      <c r="J820" s="16"/>
      <c r="K820" s="16"/>
      <c r="L820" s="64"/>
      <c r="M820" s="15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2.75" customHeight="1" x14ac:dyDescent="0.25">
      <c r="A821" s="17">
        <v>930</v>
      </c>
      <c r="B821" s="12" t="s">
        <v>909</v>
      </c>
      <c r="C821" s="12">
        <v>4</v>
      </c>
      <c r="D821" s="12" t="s">
        <v>66</v>
      </c>
      <c r="E821" s="12" t="s">
        <v>20</v>
      </c>
      <c r="F821" s="12" t="s">
        <v>21</v>
      </c>
      <c r="G821" s="12" t="s">
        <v>22</v>
      </c>
      <c r="H821" s="64"/>
      <c r="I821" s="16"/>
      <c r="J821" s="16"/>
      <c r="K821" s="16"/>
      <c r="L821" s="64"/>
      <c r="M821" s="15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2.75" customHeight="1" x14ac:dyDescent="0.25">
      <c r="A822" s="17">
        <v>931</v>
      </c>
      <c r="B822" s="12" t="s">
        <v>910</v>
      </c>
      <c r="C822" s="12">
        <v>4</v>
      </c>
      <c r="D822" s="12" t="s">
        <v>66</v>
      </c>
      <c r="E822" s="12" t="s">
        <v>20</v>
      </c>
      <c r="F822" s="12" t="s">
        <v>21</v>
      </c>
      <c r="G822" s="12" t="s">
        <v>22</v>
      </c>
      <c r="H822" s="64"/>
      <c r="I822" s="16"/>
      <c r="J822" s="16"/>
      <c r="K822" s="16"/>
      <c r="L822" s="64"/>
      <c r="M822" s="15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2.75" customHeight="1" x14ac:dyDescent="0.25">
      <c r="A823" s="17">
        <v>932</v>
      </c>
      <c r="B823" s="12" t="s">
        <v>911</v>
      </c>
      <c r="C823" s="12">
        <v>4</v>
      </c>
      <c r="D823" s="12" t="s">
        <v>66</v>
      </c>
      <c r="E823" s="12" t="s">
        <v>20</v>
      </c>
      <c r="F823" s="12" t="s">
        <v>21</v>
      </c>
      <c r="G823" s="12" t="s">
        <v>22</v>
      </c>
      <c r="H823" s="64"/>
      <c r="I823" s="16"/>
      <c r="J823" s="16"/>
      <c r="K823" s="16"/>
      <c r="L823" s="64"/>
      <c r="M823" s="15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2.75" customHeight="1" x14ac:dyDescent="0.25">
      <c r="A824" s="17">
        <v>933</v>
      </c>
      <c r="B824" s="12" t="s">
        <v>912</v>
      </c>
      <c r="C824" s="12">
        <v>4</v>
      </c>
      <c r="D824" s="12" t="s">
        <v>66</v>
      </c>
      <c r="E824" s="12" t="s">
        <v>20</v>
      </c>
      <c r="F824" s="12" t="s">
        <v>21</v>
      </c>
      <c r="G824" s="12" t="s">
        <v>22</v>
      </c>
      <c r="H824" s="64"/>
      <c r="I824" s="16"/>
      <c r="J824" s="16"/>
      <c r="K824" s="16"/>
      <c r="L824" s="64"/>
      <c r="M824" s="15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2.75" customHeight="1" x14ac:dyDescent="0.25">
      <c r="A825" s="17">
        <v>934</v>
      </c>
      <c r="B825" s="12" t="s">
        <v>913</v>
      </c>
      <c r="C825" s="12">
        <v>1</v>
      </c>
      <c r="D825" s="12" t="s">
        <v>66</v>
      </c>
      <c r="E825" s="12" t="s">
        <v>83</v>
      </c>
      <c r="F825" s="12" t="s">
        <v>21</v>
      </c>
      <c r="G825" s="12" t="s">
        <v>84</v>
      </c>
      <c r="H825" s="64"/>
      <c r="I825" s="16"/>
      <c r="J825" s="16"/>
      <c r="K825" s="16"/>
      <c r="L825" s="64"/>
      <c r="M825" s="15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2.75" customHeight="1" x14ac:dyDescent="0.25">
      <c r="A826" s="17">
        <v>935</v>
      </c>
      <c r="B826" s="12" t="s">
        <v>914</v>
      </c>
      <c r="C826" s="12">
        <v>2</v>
      </c>
      <c r="D826" s="12" t="s">
        <v>66</v>
      </c>
      <c r="E826" s="12" t="s">
        <v>83</v>
      </c>
      <c r="F826" s="12" t="s">
        <v>21</v>
      </c>
      <c r="G826" s="12" t="s">
        <v>84</v>
      </c>
      <c r="H826" s="64"/>
      <c r="I826" s="16"/>
      <c r="J826" s="16"/>
      <c r="K826" s="16"/>
      <c r="L826" s="64"/>
      <c r="M826" s="15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2.75" customHeight="1" x14ac:dyDescent="0.25">
      <c r="A827" s="17">
        <v>936</v>
      </c>
      <c r="B827" s="12" t="s">
        <v>915</v>
      </c>
      <c r="C827" s="12">
        <v>2</v>
      </c>
      <c r="D827" s="12" t="s">
        <v>66</v>
      </c>
      <c r="E827" s="12" t="s">
        <v>83</v>
      </c>
      <c r="F827" s="12" t="s">
        <v>21</v>
      </c>
      <c r="G827" s="12" t="s">
        <v>84</v>
      </c>
      <c r="H827" s="64"/>
      <c r="I827" s="16"/>
      <c r="J827" s="16"/>
      <c r="K827" s="16"/>
      <c r="L827" s="64"/>
      <c r="M827" s="15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2.75" customHeight="1" x14ac:dyDescent="0.25">
      <c r="A828" s="17">
        <v>937</v>
      </c>
      <c r="B828" s="12" t="s">
        <v>916</v>
      </c>
      <c r="C828" s="12">
        <v>2</v>
      </c>
      <c r="D828" s="12" t="s">
        <v>66</v>
      </c>
      <c r="E828" s="12" t="s">
        <v>83</v>
      </c>
      <c r="F828" s="12" t="s">
        <v>21</v>
      </c>
      <c r="G828" s="12" t="s">
        <v>84</v>
      </c>
      <c r="H828" s="64"/>
      <c r="I828" s="16"/>
      <c r="J828" s="16"/>
      <c r="K828" s="16"/>
      <c r="L828" s="64"/>
      <c r="M828" s="15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2.75" customHeight="1" x14ac:dyDescent="0.25">
      <c r="A829" s="17">
        <v>938</v>
      </c>
      <c r="B829" s="12" t="s">
        <v>917</v>
      </c>
      <c r="C829" s="12">
        <v>2</v>
      </c>
      <c r="D829" s="12" t="s">
        <v>66</v>
      </c>
      <c r="E829" s="12" t="s">
        <v>83</v>
      </c>
      <c r="F829" s="12" t="s">
        <v>21</v>
      </c>
      <c r="G829" s="12" t="s">
        <v>84</v>
      </c>
      <c r="H829" s="64"/>
      <c r="I829" s="66"/>
      <c r="J829" s="16"/>
      <c r="K829" s="16"/>
      <c r="L829" s="64"/>
      <c r="M829" s="15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2.75" customHeight="1" x14ac:dyDescent="0.25">
      <c r="A830" s="17">
        <v>939</v>
      </c>
      <c r="B830" s="12" t="s">
        <v>918</v>
      </c>
      <c r="C830" s="12">
        <v>2</v>
      </c>
      <c r="D830" s="12" t="s">
        <v>66</v>
      </c>
      <c r="E830" s="12" t="s">
        <v>83</v>
      </c>
      <c r="F830" s="12" t="s">
        <v>21</v>
      </c>
      <c r="G830" s="12" t="s">
        <v>84</v>
      </c>
      <c r="H830" s="64"/>
      <c r="I830" s="16"/>
      <c r="J830" s="16"/>
      <c r="K830" s="16"/>
      <c r="L830" s="64"/>
      <c r="M830" s="15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2.75" customHeight="1" x14ac:dyDescent="0.25">
      <c r="A831" s="17">
        <v>940</v>
      </c>
      <c r="B831" s="12" t="s">
        <v>919</v>
      </c>
      <c r="C831" s="12">
        <v>4</v>
      </c>
      <c r="D831" s="12" t="s">
        <v>66</v>
      </c>
      <c r="E831" s="12" t="s">
        <v>83</v>
      </c>
      <c r="F831" s="12" t="s">
        <v>21</v>
      </c>
      <c r="G831" s="12" t="s">
        <v>84</v>
      </c>
      <c r="H831" s="64"/>
      <c r="I831" s="16"/>
      <c r="J831" s="16"/>
      <c r="K831" s="16"/>
      <c r="L831" s="64"/>
      <c r="M831" s="15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2.75" customHeight="1" x14ac:dyDescent="0.25">
      <c r="A832" s="17">
        <v>941</v>
      </c>
      <c r="B832" s="12" t="s">
        <v>920</v>
      </c>
      <c r="C832" s="12">
        <v>4</v>
      </c>
      <c r="D832" s="12" t="s">
        <v>66</v>
      </c>
      <c r="E832" s="12" t="s">
        <v>83</v>
      </c>
      <c r="F832" s="12" t="s">
        <v>21</v>
      </c>
      <c r="G832" s="12" t="s">
        <v>84</v>
      </c>
      <c r="H832" s="64"/>
      <c r="I832" s="16"/>
      <c r="J832" s="16"/>
      <c r="K832" s="16"/>
      <c r="L832" s="64"/>
      <c r="M832" s="15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2.75" customHeight="1" x14ac:dyDescent="0.25">
      <c r="A833" s="17">
        <v>942</v>
      </c>
      <c r="B833" s="12" t="s">
        <v>921</v>
      </c>
      <c r="C833" s="12">
        <v>4</v>
      </c>
      <c r="D833" s="12" t="s">
        <v>66</v>
      </c>
      <c r="E833" s="12" t="s">
        <v>83</v>
      </c>
      <c r="F833" s="12" t="s">
        <v>21</v>
      </c>
      <c r="G833" s="12" t="s">
        <v>84</v>
      </c>
      <c r="H833" s="64"/>
      <c r="I833" s="16"/>
      <c r="J833" s="16"/>
      <c r="K833" s="16"/>
      <c r="L833" s="64"/>
      <c r="M833" s="15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2.75" customHeight="1" x14ac:dyDescent="0.25">
      <c r="A834" s="17">
        <v>943</v>
      </c>
      <c r="B834" s="12" t="s">
        <v>922</v>
      </c>
      <c r="C834" s="12">
        <v>4</v>
      </c>
      <c r="D834" s="12" t="s">
        <v>66</v>
      </c>
      <c r="E834" s="12" t="s">
        <v>83</v>
      </c>
      <c r="F834" s="12" t="s">
        <v>21</v>
      </c>
      <c r="G834" s="12" t="s">
        <v>84</v>
      </c>
      <c r="H834" s="64"/>
      <c r="I834" s="16"/>
      <c r="J834" s="16"/>
      <c r="K834" s="16"/>
      <c r="L834" s="64"/>
      <c r="M834" s="15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2.75" customHeight="1" x14ac:dyDescent="0.25">
      <c r="A835" s="17">
        <v>944</v>
      </c>
      <c r="B835" s="12" t="s">
        <v>923</v>
      </c>
      <c r="C835" s="12">
        <v>5</v>
      </c>
      <c r="D835" s="12" t="s">
        <v>66</v>
      </c>
      <c r="E835" s="12" t="s">
        <v>20</v>
      </c>
      <c r="F835" s="12" t="s">
        <v>131</v>
      </c>
      <c r="G835" s="12" t="s">
        <v>132</v>
      </c>
      <c r="H835" s="64"/>
      <c r="I835" s="16"/>
      <c r="J835" s="16"/>
      <c r="K835" s="16"/>
      <c r="L835" s="64"/>
      <c r="M835" s="15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2.75" customHeight="1" x14ac:dyDescent="0.25">
      <c r="A836" s="17">
        <v>945</v>
      </c>
      <c r="B836" s="12" t="s">
        <v>924</v>
      </c>
      <c r="C836" s="12">
        <v>5</v>
      </c>
      <c r="D836" s="12" t="s">
        <v>66</v>
      </c>
      <c r="E836" s="12" t="s">
        <v>20</v>
      </c>
      <c r="F836" s="12" t="s">
        <v>131</v>
      </c>
      <c r="G836" s="12" t="s">
        <v>132</v>
      </c>
      <c r="H836" s="64"/>
      <c r="I836" s="16"/>
      <c r="J836" s="16"/>
      <c r="K836" s="16"/>
      <c r="L836" s="64"/>
      <c r="M836" s="15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2.75" customHeight="1" x14ac:dyDescent="0.25">
      <c r="A837" s="17">
        <v>946</v>
      </c>
      <c r="B837" s="12" t="s">
        <v>925</v>
      </c>
      <c r="C837" s="12">
        <v>5</v>
      </c>
      <c r="D837" s="12" t="s">
        <v>66</v>
      </c>
      <c r="E837" s="12" t="s">
        <v>20</v>
      </c>
      <c r="F837" s="12" t="s">
        <v>131</v>
      </c>
      <c r="G837" s="12" t="s">
        <v>132</v>
      </c>
      <c r="H837" s="64"/>
      <c r="I837" s="16"/>
      <c r="J837" s="16"/>
      <c r="K837" s="16"/>
      <c r="L837" s="64"/>
      <c r="M837" s="15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2.75" customHeight="1" x14ac:dyDescent="0.25">
      <c r="A838" s="17">
        <v>947</v>
      </c>
      <c r="B838" s="12" t="s">
        <v>926</v>
      </c>
      <c r="C838" s="12">
        <v>5</v>
      </c>
      <c r="D838" s="12" t="s">
        <v>66</v>
      </c>
      <c r="E838" s="12" t="s">
        <v>20</v>
      </c>
      <c r="F838" s="12" t="s">
        <v>131</v>
      </c>
      <c r="G838" s="12" t="s">
        <v>132</v>
      </c>
      <c r="H838" s="64"/>
      <c r="I838" s="16"/>
      <c r="J838" s="16"/>
      <c r="K838" s="16"/>
      <c r="L838" s="64"/>
      <c r="M838" s="15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2.75" customHeight="1" x14ac:dyDescent="0.25">
      <c r="A839" s="17">
        <v>948</v>
      </c>
      <c r="B839" s="12" t="s">
        <v>927</v>
      </c>
      <c r="C839" s="12">
        <v>6</v>
      </c>
      <c r="D839" s="12" t="s">
        <v>66</v>
      </c>
      <c r="E839" s="12" t="s">
        <v>20</v>
      </c>
      <c r="F839" s="12" t="s">
        <v>131</v>
      </c>
      <c r="G839" s="12" t="s">
        <v>132</v>
      </c>
      <c r="H839" s="64"/>
      <c r="I839" s="16"/>
      <c r="J839" s="16"/>
      <c r="K839" s="16"/>
      <c r="L839" s="64"/>
      <c r="M839" s="15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2.75" customHeight="1" x14ac:dyDescent="0.25">
      <c r="A840" s="17">
        <v>949</v>
      </c>
      <c r="B840" s="12" t="s">
        <v>928</v>
      </c>
      <c r="C840" s="12">
        <v>6</v>
      </c>
      <c r="D840" s="12" t="s">
        <v>66</v>
      </c>
      <c r="E840" s="12" t="s">
        <v>20</v>
      </c>
      <c r="F840" s="12" t="s">
        <v>131</v>
      </c>
      <c r="G840" s="12" t="s">
        <v>132</v>
      </c>
      <c r="H840" s="64"/>
      <c r="I840" s="16"/>
      <c r="J840" s="16"/>
      <c r="K840" s="16"/>
      <c r="L840" s="64"/>
      <c r="M840" s="15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2.75" customHeight="1" x14ac:dyDescent="0.25">
      <c r="A841" s="17">
        <v>950</v>
      </c>
      <c r="B841" s="12" t="s">
        <v>929</v>
      </c>
      <c r="C841" s="12">
        <v>5</v>
      </c>
      <c r="D841" s="12" t="s">
        <v>66</v>
      </c>
      <c r="E841" s="12" t="s">
        <v>83</v>
      </c>
      <c r="F841" s="12" t="s">
        <v>131</v>
      </c>
      <c r="G841" s="12" t="s">
        <v>151</v>
      </c>
      <c r="H841" s="64"/>
      <c r="I841" s="16"/>
      <c r="J841" s="16"/>
      <c r="K841" s="16"/>
      <c r="L841" s="64"/>
      <c r="M841" s="15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2.75" customHeight="1" x14ac:dyDescent="0.25">
      <c r="A842" s="17">
        <v>951</v>
      </c>
      <c r="B842" s="12" t="s">
        <v>930</v>
      </c>
      <c r="C842" s="12">
        <v>5</v>
      </c>
      <c r="D842" s="12" t="s">
        <v>66</v>
      </c>
      <c r="E842" s="12" t="s">
        <v>83</v>
      </c>
      <c r="F842" s="12" t="s">
        <v>131</v>
      </c>
      <c r="G842" s="12" t="s">
        <v>151</v>
      </c>
      <c r="H842" s="64"/>
      <c r="I842" s="16"/>
      <c r="J842" s="16"/>
      <c r="K842" s="16"/>
      <c r="L842" s="64"/>
      <c r="M842" s="15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2.75" customHeight="1" x14ac:dyDescent="0.25">
      <c r="A843" s="17">
        <v>952</v>
      </c>
      <c r="B843" s="12" t="s">
        <v>931</v>
      </c>
      <c r="C843" s="12">
        <v>5</v>
      </c>
      <c r="D843" s="12" t="s">
        <v>66</v>
      </c>
      <c r="E843" s="12" t="s">
        <v>83</v>
      </c>
      <c r="F843" s="12" t="s">
        <v>131</v>
      </c>
      <c r="G843" s="12" t="s">
        <v>151</v>
      </c>
      <c r="H843" s="64"/>
      <c r="I843" s="16"/>
      <c r="J843" s="16"/>
      <c r="K843" s="16"/>
      <c r="L843" s="64"/>
      <c r="M843" s="15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2.75" customHeight="1" x14ac:dyDescent="0.25">
      <c r="A844" s="17">
        <v>953</v>
      </c>
      <c r="B844" s="12" t="s">
        <v>932</v>
      </c>
      <c r="C844" s="12">
        <v>5</v>
      </c>
      <c r="D844" s="12" t="s">
        <v>66</v>
      </c>
      <c r="E844" s="12" t="s">
        <v>83</v>
      </c>
      <c r="F844" s="12" t="s">
        <v>131</v>
      </c>
      <c r="G844" s="12" t="s">
        <v>151</v>
      </c>
      <c r="H844" s="64"/>
      <c r="I844" s="16"/>
      <c r="J844" s="16"/>
      <c r="K844" s="16"/>
      <c r="L844" s="64"/>
      <c r="M844" s="15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2.75" customHeight="1" x14ac:dyDescent="0.25">
      <c r="A845" s="17">
        <v>954</v>
      </c>
      <c r="B845" s="12" t="s">
        <v>933</v>
      </c>
      <c r="C845" s="12">
        <v>5</v>
      </c>
      <c r="D845" s="12" t="s">
        <v>66</v>
      </c>
      <c r="E845" s="12" t="s">
        <v>83</v>
      </c>
      <c r="F845" s="12" t="s">
        <v>131</v>
      </c>
      <c r="G845" s="12" t="s">
        <v>151</v>
      </c>
      <c r="H845" s="64"/>
      <c r="I845" s="16"/>
      <c r="J845" s="16"/>
      <c r="K845" s="16"/>
      <c r="L845" s="64"/>
      <c r="M845" s="15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2.75" customHeight="1" x14ac:dyDescent="0.25">
      <c r="A846" s="17">
        <v>955</v>
      </c>
      <c r="B846" s="12" t="s">
        <v>934</v>
      </c>
      <c r="C846" s="12">
        <v>5</v>
      </c>
      <c r="D846" s="12" t="s">
        <v>66</v>
      </c>
      <c r="E846" s="12" t="s">
        <v>83</v>
      </c>
      <c r="F846" s="12" t="s">
        <v>131</v>
      </c>
      <c r="G846" s="12" t="s">
        <v>151</v>
      </c>
      <c r="H846" s="64"/>
      <c r="I846" s="16"/>
      <c r="J846" s="16"/>
      <c r="K846" s="16"/>
      <c r="L846" s="64"/>
      <c r="M846" s="15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2.75" customHeight="1" x14ac:dyDescent="0.25">
      <c r="A847" s="17">
        <v>956</v>
      </c>
      <c r="B847" s="12" t="s">
        <v>935</v>
      </c>
      <c r="C847" s="12">
        <v>6</v>
      </c>
      <c r="D847" s="12" t="s">
        <v>66</v>
      </c>
      <c r="E847" s="12" t="s">
        <v>83</v>
      </c>
      <c r="F847" s="12" t="s">
        <v>131</v>
      </c>
      <c r="G847" s="12" t="s">
        <v>151</v>
      </c>
      <c r="H847" s="64"/>
      <c r="I847" s="16"/>
      <c r="J847" s="16"/>
      <c r="K847" s="16"/>
      <c r="L847" s="64"/>
      <c r="M847" s="15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2.75" customHeight="1" x14ac:dyDescent="0.25">
      <c r="A848" s="17">
        <v>957</v>
      </c>
      <c r="B848" s="12" t="s">
        <v>936</v>
      </c>
      <c r="C848" s="12">
        <v>6</v>
      </c>
      <c r="D848" s="12" t="s">
        <v>66</v>
      </c>
      <c r="E848" s="12" t="s">
        <v>83</v>
      </c>
      <c r="F848" s="12" t="s">
        <v>131</v>
      </c>
      <c r="G848" s="12" t="s">
        <v>151</v>
      </c>
      <c r="H848" s="64"/>
      <c r="I848" s="16"/>
      <c r="J848" s="16"/>
      <c r="K848" s="16"/>
      <c r="L848" s="64"/>
      <c r="M848" s="15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2.75" customHeight="1" x14ac:dyDescent="0.25">
      <c r="A849" s="17">
        <v>958</v>
      </c>
      <c r="B849" s="12" t="s">
        <v>937</v>
      </c>
      <c r="C849" s="12">
        <v>7</v>
      </c>
      <c r="D849" s="12" t="s">
        <v>66</v>
      </c>
      <c r="E849" s="12" t="s">
        <v>20</v>
      </c>
      <c r="F849" s="12" t="s">
        <v>165</v>
      </c>
      <c r="G849" s="12" t="s">
        <v>166</v>
      </c>
      <c r="H849" s="64"/>
      <c r="I849" s="16"/>
      <c r="J849" s="16"/>
      <c r="K849" s="16"/>
      <c r="L849" s="64"/>
      <c r="M849" s="15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2.75" customHeight="1" x14ac:dyDescent="0.25">
      <c r="A850" s="17">
        <v>959</v>
      </c>
      <c r="B850" s="12" t="s">
        <v>938</v>
      </c>
      <c r="C850" s="12">
        <v>7</v>
      </c>
      <c r="D850" s="12" t="s">
        <v>66</v>
      </c>
      <c r="E850" s="12" t="s">
        <v>20</v>
      </c>
      <c r="F850" s="12" t="s">
        <v>165</v>
      </c>
      <c r="G850" s="12" t="s">
        <v>166</v>
      </c>
      <c r="H850" s="64"/>
      <c r="I850" s="16"/>
      <c r="J850" s="16"/>
      <c r="K850" s="16"/>
      <c r="L850" s="64"/>
      <c r="M850" s="15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2.75" customHeight="1" x14ac:dyDescent="0.25">
      <c r="A851" s="17">
        <v>960</v>
      </c>
      <c r="B851" s="12" t="s">
        <v>939</v>
      </c>
      <c r="C851" s="12">
        <v>7</v>
      </c>
      <c r="D851" s="12" t="s">
        <v>66</v>
      </c>
      <c r="E851" s="12" t="s">
        <v>20</v>
      </c>
      <c r="F851" s="12" t="s">
        <v>165</v>
      </c>
      <c r="G851" s="12" t="s">
        <v>166</v>
      </c>
      <c r="H851" s="64"/>
      <c r="I851" s="16"/>
      <c r="J851" s="16"/>
      <c r="K851" s="16"/>
      <c r="L851" s="64"/>
      <c r="M851" s="15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2.75" customHeight="1" x14ac:dyDescent="0.25">
      <c r="A852" s="17">
        <v>961</v>
      </c>
      <c r="B852" s="12" t="s">
        <v>940</v>
      </c>
      <c r="C852" s="12">
        <v>8</v>
      </c>
      <c r="D852" s="12" t="s">
        <v>66</v>
      </c>
      <c r="E852" s="12" t="s">
        <v>20</v>
      </c>
      <c r="F852" s="12" t="s">
        <v>165</v>
      </c>
      <c r="G852" s="12" t="s">
        <v>166</v>
      </c>
      <c r="H852" s="64"/>
      <c r="I852" s="16"/>
      <c r="J852" s="16"/>
      <c r="K852" s="16"/>
      <c r="L852" s="64"/>
      <c r="M852" s="15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2.75" customHeight="1" x14ac:dyDescent="0.25">
      <c r="A853" s="17">
        <v>962</v>
      </c>
      <c r="B853" s="12" t="s">
        <v>941</v>
      </c>
      <c r="C853" s="12">
        <v>8</v>
      </c>
      <c r="D853" s="12" t="s">
        <v>66</v>
      </c>
      <c r="E853" s="12" t="s">
        <v>20</v>
      </c>
      <c r="F853" s="12" t="s">
        <v>165</v>
      </c>
      <c r="G853" s="12" t="s">
        <v>166</v>
      </c>
      <c r="H853" s="64"/>
      <c r="I853" s="16"/>
      <c r="J853" s="16"/>
      <c r="K853" s="16"/>
      <c r="L853" s="64"/>
      <c r="M853" s="15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2.75" customHeight="1" x14ac:dyDescent="0.25">
      <c r="A854" s="17">
        <v>963</v>
      </c>
      <c r="B854" s="12" t="s">
        <v>942</v>
      </c>
      <c r="C854" s="12">
        <v>7</v>
      </c>
      <c r="D854" s="12" t="s">
        <v>66</v>
      </c>
      <c r="E854" s="12" t="s">
        <v>83</v>
      </c>
      <c r="F854" s="12" t="s">
        <v>165</v>
      </c>
      <c r="G854" s="12" t="s">
        <v>178</v>
      </c>
      <c r="H854" s="64"/>
      <c r="I854" s="16"/>
      <c r="J854" s="16"/>
      <c r="K854" s="16"/>
      <c r="L854" s="64"/>
      <c r="M854" s="15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2.75" customHeight="1" x14ac:dyDescent="0.25">
      <c r="A855" s="17">
        <v>964</v>
      </c>
      <c r="B855" s="12" t="s">
        <v>943</v>
      </c>
      <c r="C855" s="12">
        <v>7</v>
      </c>
      <c r="D855" s="12" t="s">
        <v>66</v>
      </c>
      <c r="E855" s="12" t="s">
        <v>83</v>
      </c>
      <c r="F855" s="12" t="s">
        <v>165</v>
      </c>
      <c r="G855" s="12" t="s">
        <v>178</v>
      </c>
      <c r="H855" s="64"/>
      <c r="I855" s="16"/>
      <c r="J855" s="16"/>
      <c r="K855" s="16"/>
      <c r="L855" s="64"/>
      <c r="M855" s="15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2.75" customHeight="1" x14ac:dyDescent="0.25">
      <c r="A856" s="17">
        <v>965</v>
      </c>
      <c r="B856" s="12" t="s">
        <v>944</v>
      </c>
      <c r="C856" s="12">
        <v>7</v>
      </c>
      <c r="D856" s="12" t="s">
        <v>66</v>
      </c>
      <c r="E856" s="12" t="s">
        <v>83</v>
      </c>
      <c r="F856" s="12" t="s">
        <v>165</v>
      </c>
      <c r="G856" s="12" t="s">
        <v>178</v>
      </c>
      <c r="H856" s="64"/>
      <c r="I856" s="16"/>
      <c r="J856" s="16"/>
      <c r="K856" s="16"/>
      <c r="L856" s="64"/>
      <c r="M856" s="15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2.75" customHeight="1" x14ac:dyDescent="0.25">
      <c r="A857" s="17">
        <v>966</v>
      </c>
      <c r="B857" s="12" t="s">
        <v>945</v>
      </c>
      <c r="C857" s="12">
        <v>8</v>
      </c>
      <c r="D857" s="12" t="s">
        <v>66</v>
      </c>
      <c r="E857" s="12" t="s">
        <v>83</v>
      </c>
      <c r="F857" s="12" t="s">
        <v>165</v>
      </c>
      <c r="G857" s="12" t="s">
        <v>178</v>
      </c>
      <c r="H857" s="64"/>
      <c r="I857" s="16"/>
      <c r="J857" s="16"/>
      <c r="K857" s="16"/>
      <c r="L857" s="64"/>
      <c r="M857" s="15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2.75" customHeight="1" x14ac:dyDescent="0.25">
      <c r="A858" s="17">
        <v>967</v>
      </c>
      <c r="B858" s="12" t="s">
        <v>946</v>
      </c>
      <c r="C858" s="12">
        <v>8</v>
      </c>
      <c r="D858" s="12" t="s">
        <v>66</v>
      </c>
      <c r="E858" s="12" t="s">
        <v>83</v>
      </c>
      <c r="F858" s="12" t="s">
        <v>165</v>
      </c>
      <c r="G858" s="12" t="s">
        <v>178</v>
      </c>
      <c r="H858" s="64"/>
      <c r="I858" s="16"/>
      <c r="J858" s="16"/>
      <c r="K858" s="16"/>
      <c r="L858" s="64"/>
      <c r="M858" s="15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2.75" customHeight="1" x14ac:dyDescent="0.25">
      <c r="A859" s="17">
        <v>968</v>
      </c>
      <c r="B859" s="12" t="s">
        <v>947</v>
      </c>
      <c r="C859" s="12">
        <v>8</v>
      </c>
      <c r="D859" s="12" t="s">
        <v>66</v>
      </c>
      <c r="E859" s="12" t="s">
        <v>83</v>
      </c>
      <c r="F859" s="12" t="s">
        <v>165</v>
      </c>
      <c r="G859" s="12" t="s">
        <v>178</v>
      </c>
      <c r="H859" s="64"/>
      <c r="I859" s="16"/>
      <c r="J859" s="16"/>
      <c r="K859" s="16"/>
      <c r="L859" s="64"/>
      <c r="M859" s="15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2.75" customHeight="1" x14ac:dyDescent="0.25">
      <c r="A860" s="17">
        <v>969</v>
      </c>
      <c r="B860" s="12" t="s">
        <v>948</v>
      </c>
      <c r="C860" s="12">
        <v>4</v>
      </c>
      <c r="D860" s="12" t="s">
        <v>66</v>
      </c>
      <c r="E860" s="12" t="s">
        <v>20</v>
      </c>
      <c r="F860" s="12" t="s">
        <v>21</v>
      </c>
      <c r="G860" s="12" t="s">
        <v>22</v>
      </c>
      <c r="H860" s="64"/>
      <c r="I860" s="16"/>
      <c r="J860" s="16"/>
      <c r="K860" s="16"/>
      <c r="L860" s="64"/>
      <c r="M860" s="15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2.75" customHeight="1" x14ac:dyDescent="0.25">
      <c r="A861" s="17">
        <v>975</v>
      </c>
      <c r="B861" s="12" t="s">
        <v>949</v>
      </c>
      <c r="C861" s="12">
        <v>3</v>
      </c>
      <c r="D861" s="17" t="s">
        <v>69</v>
      </c>
      <c r="E861" s="12" t="s">
        <v>20</v>
      </c>
      <c r="F861" s="12" t="s">
        <v>21</v>
      </c>
      <c r="G861" s="12" t="s">
        <v>22</v>
      </c>
      <c r="H861" s="64"/>
      <c r="I861" s="16"/>
      <c r="J861" s="16"/>
      <c r="K861" s="16"/>
      <c r="L861" s="64"/>
      <c r="M861" s="15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2.75" customHeight="1" x14ac:dyDescent="0.25">
      <c r="A862" s="17">
        <v>976</v>
      </c>
      <c r="B862" s="12" t="s">
        <v>950</v>
      </c>
      <c r="C862" s="12">
        <v>3</v>
      </c>
      <c r="D862" s="17" t="s">
        <v>69</v>
      </c>
      <c r="E862" s="12" t="s">
        <v>20</v>
      </c>
      <c r="F862" s="12" t="s">
        <v>21</v>
      </c>
      <c r="G862" s="12" t="s">
        <v>22</v>
      </c>
      <c r="H862" s="64"/>
      <c r="I862" s="16"/>
      <c r="J862" s="16"/>
      <c r="K862" s="16"/>
      <c r="L862" s="64"/>
      <c r="M862" s="15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2.75" customHeight="1" x14ac:dyDescent="0.25">
      <c r="A863" s="17">
        <v>977</v>
      </c>
      <c r="B863" s="12" t="s">
        <v>951</v>
      </c>
      <c r="C863" s="12">
        <v>3</v>
      </c>
      <c r="D863" s="17" t="s">
        <v>69</v>
      </c>
      <c r="E863" s="12" t="s">
        <v>20</v>
      </c>
      <c r="F863" s="12" t="s">
        <v>21</v>
      </c>
      <c r="G863" s="12" t="s">
        <v>22</v>
      </c>
      <c r="H863" s="64"/>
      <c r="I863" s="16"/>
      <c r="J863" s="16"/>
      <c r="K863" s="16"/>
      <c r="L863" s="64"/>
      <c r="M863" s="15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2.75" customHeight="1" x14ac:dyDescent="0.25">
      <c r="A864" s="17">
        <v>978</v>
      </c>
      <c r="B864" s="12" t="s">
        <v>952</v>
      </c>
      <c r="C864" s="12">
        <v>3</v>
      </c>
      <c r="D864" s="17" t="s">
        <v>69</v>
      </c>
      <c r="E864" s="12" t="s">
        <v>20</v>
      </c>
      <c r="F864" s="12" t="s">
        <v>21</v>
      </c>
      <c r="G864" s="12" t="s">
        <v>22</v>
      </c>
      <c r="H864" s="64"/>
      <c r="I864" s="16"/>
      <c r="J864" s="16"/>
      <c r="K864" s="16"/>
      <c r="L864" s="64"/>
      <c r="M864" s="15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2.75" customHeight="1" x14ac:dyDescent="0.25">
      <c r="A865" s="17">
        <v>979</v>
      </c>
      <c r="B865" s="12" t="s">
        <v>953</v>
      </c>
      <c r="C865" s="12">
        <v>3</v>
      </c>
      <c r="D865" s="17" t="s">
        <v>69</v>
      </c>
      <c r="E865" s="12" t="s">
        <v>83</v>
      </c>
      <c r="F865" s="12" t="s">
        <v>21</v>
      </c>
      <c r="G865" s="12" t="s">
        <v>84</v>
      </c>
      <c r="H865" s="64"/>
      <c r="I865" s="16"/>
      <c r="J865" s="16"/>
      <c r="K865" s="16"/>
      <c r="L865" s="64"/>
      <c r="M865" s="15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2.75" customHeight="1" x14ac:dyDescent="0.25">
      <c r="A866" s="17">
        <v>980</v>
      </c>
      <c r="B866" s="12" t="s">
        <v>954</v>
      </c>
      <c r="C866" s="12">
        <v>3</v>
      </c>
      <c r="D866" s="17" t="s">
        <v>69</v>
      </c>
      <c r="E866" s="12" t="s">
        <v>83</v>
      </c>
      <c r="F866" s="12" t="s">
        <v>21</v>
      </c>
      <c r="G866" s="12" t="s">
        <v>84</v>
      </c>
      <c r="H866" s="64"/>
      <c r="I866" s="16"/>
      <c r="J866" s="16"/>
      <c r="K866" s="16"/>
      <c r="L866" s="64"/>
      <c r="M866" s="15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2.75" customHeight="1" x14ac:dyDescent="0.25">
      <c r="A867" s="17">
        <v>981</v>
      </c>
      <c r="B867" s="12" t="s">
        <v>955</v>
      </c>
      <c r="C867" s="12">
        <v>4</v>
      </c>
      <c r="D867" s="17" t="s">
        <v>69</v>
      </c>
      <c r="E867" s="12" t="s">
        <v>83</v>
      </c>
      <c r="F867" s="12" t="s">
        <v>21</v>
      </c>
      <c r="G867" s="12" t="s">
        <v>84</v>
      </c>
      <c r="H867" s="64"/>
      <c r="I867" s="16"/>
      <c r="J867" s="16"/>
      <c r="K867" s="16"/>
      <c r="L867" s="64"/>
      <c r="M867" s="15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2.75" customHeight="1" x14ac:dyDescent="0.25">
      <c r="A868" s="17">
        <v>982</v>
      </c>
      <c r="B868" s="12" t="s">
        <v>956</v>
      </c>
      <c r="C868" s="12">
        <v>4</v>
      </c>
      <c r="D868" s="17" t="s">
        <v>69</v>
      </c>
      <c r="E868" s="12" t="s">
        <v>83</v>
      </c>
      <c r="F868" s="12" t="s">
        <v>21</v>
      </c>
      <c r="G868" s="12" t="s">
        <v>84</v>
      </c>
      <c r="H868" s="64"/>
      <c r="I868" s="16"/>
      <c r="J868" s="16"/>
      <c r="K868" s="16"/>
      <c r="L868" s="64"/>
      <c r="M868" s="15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2.75" customHeight="1" x14ac:dyDescent="0.25">
      <c r="A869" s="17">
        <v>983</v>
      </c>
      <c r="B869" s="12" t="s">
        <v>957</v>
      </c>
      <c r="C869" s="12">
        <v>4</v>
      </c>
      <c r="D869" s="17" t="s">
        <v>69</v>
      </c>
      <c r="E869" s="12" t="s">
        <v>83</v>
      </c>
      <c r="F869" s="12" t="s">
        <v>21</v>
      </c>
      <c r="G869" s="12" t="s">
        <v>84</v>
      </c>
      <c r="H869" s="64"/>
      <c r="I869" s="16"/>
      <c r="J869" s="16"/>
      <c r="K869" s="16"/>
      <c r="L869" s="64"/>
      <c r="M869" s="15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2.75" customHeight="1" x14ac:dyDescent="0.25">
      <c r="A870" s="17">
        <v>984</v>
      </c>
      <c r="B870" s="12" t="s">
        <v>958</v>
      </c>
      <c r="C870" s="12">
        <v>4</v>
      </c>
      <c r="D870" s="17" t="s">
        <v>69</v>
      </c>
      <c r="E870" s="12" t="s">
        <v>20</v>
      </c>
      <c r="F870" s="12" t="s">
        <v>21</v>
      </c>
      <c r="G870" s="12" t="s">
        <v>22</v>
      </c>
      <c r="H870" s="64"/>
      <c r="I870" s="16"/>
      <c r="J870" s="16"/>
      <c r="K870" s="16"/>
      <c r="L870" s="64"/>
      <c r="M870" s="15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2.75" customHeight="1" x14ac:dyDescent="0.25">
      <c r="A871" s="17">
        <v>985</v>
      </c>
      <c r="B871" s="12" t="s">
        <v>959</v>
      </c>
      <c r="C871" s="12">
        <v>4</v>
      </c>
      <c r="D871" s="17" t="s">
        <v>69</v>
      </c>
      <c r="E871" s="12" t="s">
        <v>20</v>
      </c>
      <c r="F871" s="12" t="s">
        <v>21</v>
      </c>
      <c r="G871" s="12" t="s">
        <v>22</v>
      </c>
      <c r="H871" s="64"/>
      <c r="I871" s="16"/>
      <c r="J871" s="16"/>
      <c r="K871" s="16"/>
      <c r="L871" s="64"/>
      <c r="M871" s="15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2.75" customHeight="1" x14ac:dyDescent="0.25">
      <c r="A872" s="17">
        <v>986</v>
      </c>
      <c r="B872" s="12" t="s">
        <v>960</v>
      </c>
      <c r="C872" s="12">
        <v>4</v>
      </c>
      <c r="D872" s="17" t="s">
        <v>69</v>
      </c>
      <c r="E872" s="12" t="s">
        <v>20</v>
      </c>
      <c r="F872" s="12" t="s">
        <v>21</v>
      </c>
      <c r="G872" s="12" t="s">
        <v>22</v>
      </c>
      <c r="H872" s="64"/>
      <c r="I872" s="16"/>
      <c r="J872" s="16"/>
      <c r="K872" s="16"/>
      <c r="L872" s="64"/>
      <c r="M872" s="15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2.75" customHeight="1" x14ac:dyDescent="0.25">
      <c r="A873" s="17">
        <v>987</v>
      </c>
      <c r="B873" s="12" t="s">
        <v>961</v>
      </c>
      <c r="C873" s="12">
        <v>4</v>
      </c>
      <c r="D873" s="17" t="s">
        <v>69</v>
      </c>
      <c r="E873" s="12" t="s">
        <v>20</v>
      </c>
      <c r="F873" s="12" t="s">
        <v>21</v>
      </c>
      <c r="G873" s="12" t="s">
        <v>22</v>
      </c>
      <c r="H873" s="64"/>
      <c r="I873" s="16"/>
      <c r="J873" s="16"/>
      <c r="K873" s="16"/>
      <c r="L873" s="64"/>
      <c r="M873" s="15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2.75" customHeight="1" x14ac:dyDescent="0.25">
      <c r="A874" s="17">
        <v>988</v>
      </c>
      <c r="B874" s="12" t="s">
        <v>962</v>
      </c>
      <c r="C874" s="12">
        <v>4</v>
      </c>
      <c r="D874" s="17" t="s">
        <v>69</v>
      </c>
      <c r="E874" s="12" t="s">
        <v>20</v>
      </c>
      <c r="F874" s="12" t="s">
        <v>21</v>
      </c>
      <c r="G874" s="12" t="s">
        <v>22</v>
      </c>
      <c r="H874" s="64"/>
      <c r="I874" s="15"/>
      <c r="J874" s="16"/>
      <c r="K874" s="16"/>
      <c r="L874" s="64"/>
      <c r="M874" s="15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2.75" customHeight="1" x14ac:dyDescent="0.25">
      <c r="A875" s="17">
        <v>989</v>
      </c>
      <c r="B875" s="12" t="s">
        <v>963</v>
      </c>
      <c r="C875" s="12">
        <v>4</v>
      </c>
      <c r="D875" s="17" t="s">
        <v>69</v>
      </c>
      <c r="E875" s="12" t="s">
        <v>20</v>
      </c>
      <c r="F875" s="12" t="s">
        <v>21</v>
      </c>
      <c r="G875" s="12" t="s">
        <v>22</v>
      </c>
      <c r="H875" s="64"/>
      <c r="I875" s="15"/>
      <c r="J875" s="16"/>
      <c r="K875" s="16"/>
      <c r="L875" s="64"/>
      <c r="M875" s="15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2.75" customHeight="1" x14ac:dyDescent="0.25">
      <c r="A876" s="17">
        <v>990</v>
      </c>
      <c r="B876" s="12" t="s">
        <v>964</v>
      </c>
      <c r="C876" s="12">
        <v>5</v>
      </c>
      <c r="D876" s="17" t="s">
        <v>69</v>
      </c>
      <c r="E876" s="12" t="s">
        <v>20</v>
      </c>
      <c r="F876" s="12" t="s">
        <v>131</v>
      </c>
      <c r="G876" s="12" t="s">
        <v>132</v>
      </c>
      <c r="H876" s="64"/>
      <c r="I876" s="15"/>
      <c r="J876" s="16"/>
      <c r="K876" s="16"/>
      <c r="L876" s="64"/>
      <c r="M876" s="15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2.75" customHeight="1" x14ac:dyDescent="0.25">
      <c r="A877" s="17">
        <v>991</v>
      </c>
      <c r="B877" s="12" t="s">
        <v>965</v>
      </c>
      <c r="C877" s="12">
        <v>5</v>
      </c>
      <c r="D877" s="17" t="s">
        <v>69</v>
      </c>
      <c r="E877" s="12" t="s">
        <v>20</v>
      </c>
      <c r="F877" s="12" t="s">
        <v>131</v>
      </c>
      <c r="G877" s="12" t="s">
        <v>132</v>
      </c>
      <c r="H877" s="64"/>
      <c r="I877" s="15"/>
      <c r="J877" s="16"/>
      <c r="K877" s="15"/>
      <c r="L877" s="64"/>
      <c r="M877" s="15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2.75" customHeight="1" x14ac:dyDescent="0.25">
      <c r="A878" s="17">
        <v>992</v>
      </c>
      <c r="B878" s="12" t="s">
        <v>966</v>
      </c>
      <c r="C878" s="12">
        <v>5</v>
      </c>
      <c r="D878" s="17" t="s">
        <v>69</v>
      </c>
      <c r="E878" s="12" t="s">
        <v>20</v>
      </c>
      <c r="F878" s="12" t="s">
        <v>131</v>
      </c>
      <c r="G878" s="12" t="s">
        <v>132</v>
      </c>
      <c r="H878" s="64"/>
      <c r="I878" s="15"/>
      <c r="J878" s="16"/>
      <c r="K878" s="15"/>
      <c r="L878" s="64"/>
      <c r="M878" s="15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2.75" customHeight="1" x14ac:dyDescent="0.25">
      <c r="A879" s="17">
        <v>993</v>
      </c>
      <c r="B879" s="12" t="s">
        <v>967</v>
      </c>
      <c r="C879" s="12">
        <v>5</v>
      </c>
      <c r="D879" s="17" t="s">
        <v>69</v>
      </c>
      <c r="E879" s="12" t="s">
        <v>83</v>
      </c>
      <c r="F879" s="12" t="s">
        <v>131</v>
      </c>
      <c r="G879" s="12" t="s">
        <v>151</v>
      </c>
      <c r="H879" s="64"/>
      <c r="I879" s="15"/>
      <c r="J879" s="16"/>
      <c r="K879" s="15"/>
      <c r="L879" s="64"/>
      <c r="M879" s="15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2.75" customHeight="1" x14ac:dyDescent="0.25">
      <c r="A880" s="17">
        <v>994</v>
      </c>
      <c r="B880" s="12" t="s">
        <v>968</v>
      </c>
      <c r="C880" s="12">
        <v>5</v>
      </c>
      <c r="D880" s="17" t="s">
        <v>69</v>
      </c>
      <c r="E880" s="12" t="s">
        <v>83</v>
      </c>
      <c r="F880" s="12" t="s">
        <v>131</v>
      </c>
      <c r="G880" s="12" t="s">
        <v>151</v>
      </c>
      <c r="H880" s="64"/>
      <c r="I880" s="15"/>
      <c r="J880" s="16"/>
      <c r="K880" s="15"/>
      <c r="L880" s="64"/>
      <c r="M880" s="15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2.75" customHeight="1" x14ac:dyDescent="0.25">
      <c r="A881" s="17">
        <v>995</v>
      </c>
      <c r="B881" s="12" t="s">
        <v>969</v>
      </c>
      <c r="C881" s="12">
        <v>5</v>
      </c>
      <c r="D881" s="17" t="s">
        <v>69</v>
      </c>
      <c r="E881" s="12" t="s">
        <v>83</v>
      </c>
      <c r="F881" s="12" t="s">
        <v>131</v>
      </c>
      <c r="G881" s="12" t="s">
        <v>151</v>
      </c>
      <c r="H881" s="64"/>
      <c r="I881" s="15"/>
      <c r="J881" s="16"/>
      <c r="K881" s="15"/>
      <c r="L881" s="64"/>
      <c r="M881" s="15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2.75" customHeight="1" x14ac:dyDescent="0.25">
      <c r="A882" s="17">
        <v>996</v>
      </c>
      <c r="B882" s="12" t="s">
        <v>970</v>
      </c>
      <c r="C882" s="12">
        <v>5</v>
      </c>
      <c r="D882" s="17" t="s">
        <v>69</v>
      </c>
      <c r="E882" s="12" t="s">
        <v>83</v>
      </c>
      <c r="F882" s="12" t="s">
        <v>131</v>
      </c>
      <c r="G882" s="12" t="s">
        <v>151</v>
      </c>
      <c r="H882" s="64"/>
      <c r="I882" s="16"/>
      <c r="J882" s="16"/>
      <c r="K882" s="15"/>
      <c r="L882" s="64"/>
      <c r="M882" s="15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2.75" customHeight="1" x14ac:dyDescent="0.25">
      <c r="A883" s="17">
        <v>997</v>
      </c>
      <c r="B883" s="12" t="s">
        <v>971</v>
      </c>
      <c r="C883" s="12">
        <v>5</v>
      </c>
      <c r="D883" s="17" t="s">
        <v>69</v>
      </c>
      <c r="E883" s="12" t="s">
        <v>83</v>
      </c>
      <c r="F883" s="12" t="s">
        <v>131</v>
      </c>
      <c r="G883" s="12" t="s">
        <v>151</v>
      </c>
      <c r="H883" s="64"/>
      <c r="I883" s="16"/>
      <c r="J883" s="16"/>
      <c r="K883" s="15"/>
      <c r="L883" s="64"/>
      <c r="M883" s="15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2.75" customHeight="1" x14ac:dyDescent="0.25">
      <c r="A884" s="17">
        <v>998</v>
      </c>
      <c r="B884" s="12" t="s">
        <v>972</v>
      </c>
      <c r="C884" s="12">
        <v>5</v>
      </c>
      <c r="D884" s="17" t="s">
        <v>69</v>
      </c>
      <c r="E884" s="12" t="s">
        <v>83</v>
      </c>
      <c r="F884" s="12" t="s">
        <v>131</v>
      </c>
      <c r="G884" s="12" t="s">
        <v>151</v>
      </c>
      <c r="H884" s="64"/>
      <c r="I884" s="15"/>
      <c r="J884" s="16"/>
      <c r="K884" s="16"/>
      <c r="L884" s="64"/>
      <c r="M884" s="15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2.75" customHeight="1" x14ac:dyDescent="0.25">
      <c r="A885" s="17">
        <v>999</v>
      </c>
      <c r="B885" s="12" t="s">
        <v>973</v>
      </c>
      <c r="C885" s="12">
        <v>6</v>
      </c>
      <c r="D885" s="17" t="s">
        <v>69</v>
      </c>
      <c r="E885" s="12" t="s">
        <v>20</v>
      </c>
      <c r="F885" s="12" t="s">
        <v>131</v>
      </c>
      <c r="G885" s="12" t="s">
        <v>132</v>
      </c>
      <c r="H885" s="64"/>
      <c r="I885" s="16"/>
      <c r="J885" s="16"/>
      <c r="K885" s="16"/>
      <c r="L885" s="64"/>
      <c r="M885" s="15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2.75" customHeight="1" x14ac:dyDescent="0.25">
      <c r="A886" s="17">
        <v>1000</v>
      </c>
      <c r="B886" s="12" t="s">
        <v>974</v>
      </c>
      <c r="C886" s="12">
        <v>6</v>
      </c>
      <c r="D886" s="17" t="s">
        <v>69</v>
      </c>
      <c r="E886" s="12" t="s">
        <v>20</v>
      </c>
      <c r="F886" s="12" t="s">
        <v>131</v>
      </c>
      <c r="G886" s="12" t="s">
        <v>132</v>
      </c>
      <c r="H886" s="64"/>
      <c r="I886" s="16"/>
      <c r="J886" s="16"/>
      <c r="K886" s="15"/>
      <c r="L886" s="64"/>
      <c r="M886" s="15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2.75" customHeight="1" x14ac:dyDescent="0.25">
      <c r="A887" s="17">
        <v>1001</v>
      </c>
      <c r="B887" s="12" t="s">
        <v>975</v>
      </c>
      <c r="C887" s="12">
        <v>6</v>
      </c>
      <c r="D887" s="17" t="s">
        <v>69</v>
      </c>
      <c r="E887" s="12" t="s">
        <v>20</v>
      </c>
      <c r="F887" s="12" t="s">
        <v>131</v>
      </c>
      <c r="G887" s="12" t="s">
        <v>132</v>
      </c>
      <c r="H887" s="64"/>
      <c r="I887" s="16"/>
      <c r="J887" s="16"/>
      <c r="K887" s="16"/>
      <c r="L887" s="64"/>
      <c r="M887" s="15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2.75" customHeight="1" x14ac:dyDescent="0.25">
      <c r="A888" s="17">
        <v>1002</v>
      </c>
      <c r="B888" s="12" t="s">
        <v>976</v>
      </c>
      <c r="C888" s="12">
        <v>6</v>
      </c>
      <c r="D888" s="17" t="s">
        <v>69</v>
      </c>
      <c r="E888" s="12" t="s">
        <v>20</v>
      </c>
      <c r="F888" s="12" t="s">
        <v>131</v>
      </c>
      <c r="G888" s="12" t="s">
        <v>132</v>
      </c>
      <c r="H888" s="64"/>
      <c r="I888" s="16"/>
      <c r="J888" s="16"/>
      <c r="K888" s="16"/>
      <c r="L888" s="64"/>
      <c r="M888" s="15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2.75" customHeight="1" x14ac:dyDescent="0.25">
      <c r="A889" s="17">
        <v>1003</v>
      </c>
      <c r="B889" s="12" t="s">
        <v>977</v>
      </c>
      <c r="C889" s="12">
        <v>6</v>
      </c>
      <c r="D889" s="17" t="s">
        <v>69</v>
      </c>
      <c r="E889" s="12" t="s">
        <v>20</v>
      </c>
      <c r="F889" s="12" t="s">
        <v>131</v>
      </c>
      <c r="G889" s="12" t="s">
        <v>132</v>
      </c>
      <c r="H889" s="64"/>
      <c r="I889" s="16"/>
      <c r="J889" s="16"/>
      <c r="K889" s="16"/>
      <c r="L889" s="64"/>
      <c r="M889" s="15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2.75" customHeight="1" x14ac:dyDescent="0.25">
      <c r="A890" s="17">
        <v>1004</v>
      </c>
      <c r="B890" s="12" t="s">
        <v>978</v>
      </c>
      <c r="C890" s="12">
        <v>6</v>
      </c>
      <c r="D890" s="17" t="s">
        <v>69</v>
      </c>
      <c r="E890" s="12" t="s">
        <v>83</v>
      </c>
      <c r="F890" s="12" t="s">
        <v>131</v>
      </c>
      <c r="G890" s="12" t="s">
        <v>151</v>
      </c>
      <c r="H890" s="64"/>
      <c r="I890" s="16"/>
      <c r="J890" s="16"/>
      <c r="K890" s="16"/>
      <c r="L890" s="64"/>
      <c r="M890" s="15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2.75" customHeight="1" x14ac:dyDescent="0.25">
      <c r="A891" s="17">
        <v>1005</v>
      </c>
      <c r="B891" s="12" t="s">
        <v>979</v>
      </c>
      <c r="C891" s="12">
        <v>6</v>
      </c>
      <c r="D891" s="17" t="s">
        <v>69</v>
      </c>
      <c r="E891" s="12" t="s">
        <v>83</v>
      </c>
      <c r="F891" s="12" t="s">
        <v>131</v>
      </c>
      <c r="G891" s="12" t="s">
        <v>151</v>
      </c>
      <c r="H891" s="64"/>
      <c r="I891" s="16"/>
      <c r="J891" s="16"/>
      <c r="K891" s="16"/>
      <c r="L891" s="64"/>
      <c r="M891" s="15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2.75" customHeight="1" x14ac:dyDescent="0.25">
      <c r="A892" s="17">
        <v>1006</v>
      </c>
      <c r="B892" s="12" t="s">
        <v>980</v>
      </c>
      <c r="C892" s="12">
        <v>7</v>
      </c>
      <c r="D892" s="17" t="s">
        <v>69</v>
      </c>
      <c r="E892" s="12" t="s">
        <v>83</v>
      </c>
      <c r="F892" s="12" t="s">
        <v>165</v>
      </c>
      <c r="G892" s="12" t="s">
        <v>178</v>
      </c>
      <c r="H892" s="64"/>
      <c r="I892" s="16"/>
      <c r="J892" s="16"/>
      <c r="K892" s="16"/>
      <c r="L892" s="64"/>
      <c r="M892" s="15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2.75" customHeight="1" x14ac:dyDescent="0.25">
      <c r="A893" s="17">
        <v>1007</v>
      </c>
      <c r="B893" s="12" t="s">
        <v>981</v>
      </c>
      <c r="C893" s="12">
        <v>7</v>
      </c>
      <c r="D893" s="17" t="s">
        <v>69</v>
      </c>
      <c r="E893" s="12" t="s">
        <v>83</v>
      </c>
      <c r="F893" s="12" t="s">
        <v>165</v>
      </c>
      <c r="G893" s="12" t="s">
        <v>178</v>
      </c>
      <c r="H893" s="64"/>
      <c r="I893" s="15"/>
      <c r="J893" s="16"/>
      <c r="K893" s="16"/>
      <c r="L893" s="64"/>
      <c r="M893" s="15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2.75" customHeight="1" x14ac:dyDescent="0.25">
      <c r="A894" s="17">
        <v>1008</v>
      </c>
      <c r="B894" s="12" t="s">
        <v>982</v>
      </c>
      <c r="C894" s="12">
        <v>8</v>
      </c>
      <c r="D894" s="17" t="s">
        <v>69</v>
      </c>
      <c r="E894" s="12" t="s">
        <v>83</v>
      </c>
      <c r="F894" s="12" t="s">
        <v>165</v>
      </c>
      <c r="G894" s="12" t="s">
        <v>178</v>
      </c>
      <c r="H894" s="64"/>
      <c r="I894" s="16"/>
      <c r="J894" s="16"/>
      <c r="K894" s="16"/>
      <c r="L894" s="64"/>
      <c r="M894" s="15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2.75" customHeight="1" x14ac:dyDescent="0.25">
      <c r="A895" s="17">
        <v>1009</v>
      </c>
      <c r="B895" s="12" t="s">
        <v>983</v>
      </c>
      <c r="C895" s="12">
        <v>8</v>
      </c>
      <c r="D895" s="17" t="s">
        <v>69</v>
      </c>
      <c r="E895" s="12" t="s">
        <v>83</v>
      </c>
      <c r="F895" s="12" t="s">
        <v>165</v>
      </c>
      <c r="G895" s="12" t="s">
        <v>178</v>
      </c>
      <c r="H895" s="64"/>
      <c r="I895" s="16"/>
      <c r="J895" s="16"/>
      <c r="K895" s="15"/>
      <c r="L895" s="64"/>
      <c r="M895" s="15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2.75" customHeight="1" x14ac:dyDescent="0.25">
      <c r="A896" s="17">
        <v>1010</v>
      </c>
      <c r="B896" s="12" t="s">
        <v>984</v>
      </c>
      <c r="C896" s="12">
        <v>6</v>
      </c>
      <c r="D896" s="17" t="s">
        <v>69</v>
      </c>
      <c r="E896" s="12" t="s">
        <v>20</v>
      </c>
      <c r="F896" s="12" t="s">
        <v>131</v>
      </c>
      <c r="G896" s="12" t="s">
        <v>132</v>
      </c>
      <c r="H896" s="64"/>
      <c r="I896" s="16"/>
      <c r="J896" s="16"/>
      <c r="K896" s="16"/>
      <c r="L896" s="64"/>
      <c r="M896" s="15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2.75" customHeight="1" x14ac:dyDescent="0.25">
      <c r="A897" s="17">
        <v>1011</v>
      </c>
      <c r="B897" s="12" t="s">
        <v>985</v>
      </c>
      <c r="C897" s="12">
        <v>6</v>
      </c>
      <c r="D897" s="17" t="s">
        <v>69</v>
      </c>
      <c r="E897" s="12" t="s">
        <v>20</v>
      </c>
      <c r="F897" s="12" t="s">
        <v>131</v>
      </c>
      <c r="G897" s="12" t="s">
        <v>132</v>
      </c>
      <c r="H897" s="64"/>
      <c r="I897" s="16"/>
      <c r="J897" s="16"/>
      <c r="K897" s="16"/>
      <c r="L897" s="64"/>
      <c r="M897" s="15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2.75" customHeight="1" x14ac:dyDescent="0.25">
      <c r="A898" s="17">
        <v>1012</v>
      </c>
      <c r="B898" s="12" t="s">
        <v>986</v>
      </c>
      <c r="C898" s="12">
        <v>6</v>
      </c>
      <c r="D898" s="17" t="s">
        <v>69</v>
      </c>
      <c r="E898" s="12" t="s">
        <v>20</v>
      </c>
      <c r="F898" s="12" t="s">
        <v>131</v>
      </c>
      <c r="G898" s="12" t="s">
        <v>132</v>
      </c>
      <c r="H898" s="64"/>
      <c r="I898" s="16"/>
      <c r="J898" s="16"/>
      <c r="K898" s="16"/>
      <c r="L898" s="64"/>
      <c r="M898" s="15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2.75" customHeight="1" x14ac:dyDescent="0.25">
      <c r="A899" s="17">
        <v>1013</v>
      </c>
      <c r="B899" s="12" t="s">
        <v>987</v>
      </c>
      <c r="C899" s="12">
        <v>1</v>
      </c>
      <c r="D899" s="17" t="s">
        <v>69</v>
      </c>
      <c r="E899" s="12" t="s">
        <v>20</v>
      </c>
      <c r="F899" s="12" t="s">
        <v>21</v>
      </c>
      <c r="G899" s="12" t="s">
        <v>22</v>
      </c>
      <c r="H899" s="64"/>
      <c r="I899" s="16"/>
      <c r="J899" s="16"/>
      <c r="K899" s="16"/>
      <c r="L899" s="64"/>
      <c r="M899" s="15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2.75" customHeight="1" x14ac:dyDescent="0.25">
      <c r="A900" s="17">
        <v>1015</v>
      </c>
      <c r="B900" s="12" t="s">
        <v>988</v>
      </c>
      <c r="C900" s="12">
        <v>3</v>
      </c>
      <c r="D900" s="12" t="s">
        <v>54</v>
      </c>
      <c r="E900" s="12" t="s">
        <v>20</v>
      </c>
      <c r="F900" s="12" t="s">
        <v>21</v>
      </c>
      <c r="G900" s="12" t="s">
        <v>22</v>
      </c>
      <c r="H900" s="64"/>
      <c r="I900" s="16"/>
      <c r="J900" s="16"/>
      <c r="K900" s="16"/>
      <c r="L900" s="64"/>
      <c r="M900" s="15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2.75" customHeight="1" x14ac:dyDescent="0.25">
      <c r="A901" s="17">
        <v>1016</v>
      </c>
      <c r="B901" s="12" t="s">
        <v>989</v>
      </c>
      <c r="C901" s="12">
        <v>4</v>
      </c>
      <c r="D901" s="12" t="s">
        <v>54</v>
      </c>
      <c r="E901" s="12" t="s">
        <v>20</v>
      </c>
      <c r="F901" s="12" t="s">
        <v>21</v>
      </c>
      <c r="G901" s="12" t="s">
        <v>22</v>
      </c>
      <c r="H901" s="64"/>
      <c r="I901" s="16"/>
      <c r="J901" s="16"/>
      <c r="K901" s="16"/>
      <c r="L901" s="64"/>
      <c r="M901" s="15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2.75" customHeight="1" x14ac:dyDescent="0.25">
      <c r="A902" s="17">
        <v>1017</v>
      </c>
      <c r="B902" s="12" t="s">
        <v>990</v>
      </c>
      <c r="C902" s="12">
        <v>4</v>
      </c>
      <c r="D902" s="12" t="s">
        <v>54</v>
      </c>
      <c r="E902" s="12" t="s">
        <v>83</v>
      </c>
      <c r="F902" s="12" t="s">
        <v>21</v>
      </c>
      <c r="G902" s="12" t="s">
        <v>84</v>
      </c>
      <c r="H902" s="64"/>
      <c r="I902" s="16"/>
      <c r="J902" s="16"/>
      <c r="K902" s="16"/>
      <c r="L902" s="64"/>
      <c r="M902" s="15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2.75" customHeight="1" x14ac:dyDescent="0.25">
      <c r="A903" s="17">
        <v>1018</v>
      </c>
      <c r="B903" s="12" t="s">
        <v>991</v>
      </c>
      <c r="C903" s="12">
        <v>4</v>
      </c>
      <c r="D903" s="12" t="s">
        <v>54</v>
      </c>
      <c r="E903" s="12" t="s">
        <v>83</v>
      </c>
      <c r="F903" s="12" t="s">
        <v>21</v>
      </c>
      <c r="G903" s="12" t="s">
        <v>84</v>
      </c>
      <c r="H903" s="64"/>
      <c r="I903" s="16"/>
      <c r="J903" s="16"/>
      <c r="K903" s="16"/>
      <c r="L903" s="64"/>
      <c r="M903" s="15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2.75" customHeight="1" x14ac:dyDescent="0.25">
      <c r="A904" s="17">
        <v>1019</v>
      </c>
      <c r="B904" s="12" t="s">
        <v>992</v>
      </c>
      <c r="C904" s="12">
        <v>4</v>
      </c>
      <c r="D904" s="12" t="s">
        <v>54</v>
      </c>
      <c r="E904" s="12" t="s">
        <v>83</v>
      </c>
      <c r="F904" s="12" t="s">
        <v>21</v>
      </c>
      <c r="G904" s="12" t="s">
        <v>84</v>
      </c>
      <c r="H904" s="64"/>
      <c r="I904" s="16"/>
      <c r="J904" s="16"/>
      <c r="K904" s="16"/>
      <c r="L904" s="64"/>
      <c r="M904" s="15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2.75" customHeight="1" x14ac:dyDescent="0.25">
      <c r="A905" s="17">
        <v>1020</v>
      </c>
      <c r="B905" s="12" t="s">
        <v>993</v>
      </c>
      <c r="C905" s="12">
        <v>6</v>
      </c>
      <c r="D905" s="12" t="s">
        <v>54</v>
      </c>
      <c r="E905" s="12" t="s">
        <v>20</v>
      </c>
      <c r="F905" s="12" t="s">
        <v>131</v>
      </c>
      <c r="G905" s="12" t="s">
        <v>132</v>
      </c>
      <c r="H905" s="64"/>
      <c r="I905" s="16"/>
      <c r="J905" s="16"/>
      <c r="K905" s="16"/>
      <c r="L905" s="64"/>
      <c r="M905" s="15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2.75" customHeight="1" x14ac:dyDescent="0.25">
      <c r="A906" s="17">
        <v>1021</v>
      </c>
      <c r="B906" s="12" t="s">
        <v>994</v>
      </c>
      <c r="C906" s="12">
        <v>6</v>
      </c>
      <c r="D906" s="12" t="s">
        <v>54</v>
      </c>
      <c r="E906" s="12" t="s">
        <v>20</v>
      </c>
      <c r="F906" s="12" t="s">
        <v>131</v>
      </c>
      <c r="G906" s="12" t="s">
        <v>132</v>
      </c>
      <c r="H906" s="16"/>
      <c r="I906" s="16"/>
      <c r="J906" s="16"/>
      <c r="K906" s="16"/>
      <c r="L906" s="64"/>
      <c r="M906" s="15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2.75" customHeight="1" x14ac:dyDescent="0.25">
      <c r="A907" s="17">
        <v>1022</v>
      </c>
      <c r="B907" s="12" t="s">
        <v>995</v>
      </c>
      <c r="C907" s="12">
        <v>6</v>
      </c>
      <c r="D907" s="12" t="s">
        <v>54</v>
      </c>
      <c r="E907" s="12" t="s">
        <v>83</v>
      </c>
      <c r="F907" s="12" t="s">
        <v>131</v>
      </c>
      <c r="G907" s="12" t="s">
        <v>151</v>
      </c>
      <c r="H907" s="16"/>
      <c r="I907" s="16"/>
      <c r="J907" s="16"/>
      <c r="K907" s="16"/>
      <c r="L907" s="64"/>
      <c r="M907" s="15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2.75" customHeight="1" x14ac:dyDescent="0.25">
      <c r="A908" s="17">
        <v>1023</v>
      </c>
      <c r="B908" s="12" t="s">
        <v>996</v>
      </c>
      <c r="C908" s="12">
        <v>6</v>
      </c>
      <c r="D908" s="12" t="s">
        <v>54</v>
      </c>
      <c r="E908" s="12" t="s">
        <v>83</v>
      </c>
      <c r="F908" s="12" t="s">
        <v>131</v>
      </c>
      <c r="G908" s="12" t="s">
        <v>151</v>
      </c>
      <c r="H908" s="16"/>
      <c r="I908" s="16"/>
      <c r="J908" s="16"/>
      <c r="K908" s="16"/>
      <c r="L908" s="64"/>
      <c r="M908" s="15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2.75" customHeight="1" x14ac:dyDescent="0.25">
      <c r="A909" s="17">
        <v>1024</v>
      </c>
      <c r="B909" s="12" t="s">
        <v>997</v>
      </c>
      <c r="C909" s="12">
        <v>6</v>
      </c>
      <c r="D909" s="12" t="s">
        <v>54</v>
      </c>
      <c r="E909" s="12" t="s">
        <v>83</v>
      </c>
      <c r="F909" s="12" t="s">
        <v>131</v>
      </c>
      <c r="G909" s="12" t="s">
        <v>151</v>
      </c>
      <c r="H909" s="16"/>
      <c r="I909" s="16"/>
      <c r="J909" s="16"/>
      <c r="K909" s="16"/>
      <c r="L909" s="64"/>
      <c r="M909" s="15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2.75" customHeight="1" x14ac:dyDescent="0.25">
      <c r="A910" s="17">
        <v>1025</v>
      </c>
      <c r="B910" s="12" t="s">
        <v>998</v>
      </c>
      <c r="C910" s="12">
        <v>8</v>
      </c>
      <c r="D910" s="12" t="s">
        <v>54</v>
      </c>
      <c r="E910" s="12" t="s">
        <v>83</v>
      </c>
      <c r="F910" s="12" t="s">
        <v>165</v>
      </c>
      <c r="G910" s="12" t="s">
        <v>178</v>
      </c>
      <c r="H910" s="16"/>
      <c r="I910" s="16"/>
      <c r="J910" s="16"/>
      <c r="K910" s="16"/>
      <c r="L910" s="64"/>
      <c r="M910" s="15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2.75" customHeight="1" x14ac:dyDescent="0.25">
      <c r="A911" s="17">
        <v>1026</v>
      </c>
      <c r="B911" s="12" t="s">
        <v>999</v>
      </c>
      <c r="C911" s="12">
        <v>6</v>
      </c>
      <c r="D911" s="12" t="s">
        <v>54</v>
      </c>
      <c r="E911" s="12" t="s">
        <v>83</v>
      </c>
      <c r="F911" s="12" t="s">
        <v>131</v>
      </c>
      <c r="G911" s="12" t="s">
        <v>151</v>
      </c>
      <c r="H911" s="16"/>
      <c r="I911" s="16"/>
      <c r="J911" s="16"/>
      <c r="K911" s="16"/>
      <c r="L911" s="64"/>
      <c r="M911" s="15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2.75" customHeight="1" x14ac:dyDescent="0.25">
      <c r="A912" s="17">
        <v>1027</v>
      </c>
      <c r="B912" s="12" t="s">
        <v>1000</v>
      </c>
      <c r="C912" s="12">
        <v>6</v>
      </c>
      <c r="D912" s="12" t="s">
        <v>54</v>
      </c>
      <c r="E912" s="12" t="s">
        <v>20</v>
      </c>
      <c r="F912" s="12" t="s">
        <v>131</v>
      </c>
      <c r="G912" s="12" t="s">
        <v>132</v>
      </c>
      <c r="H912" s="16"/>
      <c r="I912" s="16"/>
      <c r="J912" s="16"/>
      <c r="K912" s="16"/>
      <c r="L912" s="64"/>
      <c r="M912" s="15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2.75" customHeight="1" x14ac:dyDescent="0.25">
      <c r="A913" s="17">
        <v>1028</v>
      </c>
      <c r="B913" s="12" t="s">
        <v>1001</v>
      </c>
      <c r="C913" s="12">
        <v>6</v>
      </c>
      <c r="D913" s="12" t="s">
        <v>54</v>
      </c>
      <c r="E913" s="12" t="s">
        <v>20</v>
      </c>
      <c r="F913" s="12" t="s">
        <v>131</v>
      </c>
      <c r="G913" s="12" t="s">
        <v>132</v>
      </c>
      <c r="H913" s="16"/>
      <c r="I913" s="16"/>
      <c r="J913" s="16"/>
      <c r="K913" s="16"/>
      <c r="L913" s="64"/>
      <c r="M913" s="15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2.75" customHeight="1" x14ac:dyDescent="0.25">
      <c r="A914" s="17">
        <v>1035</v>
      </c>
      <c r="B914" s="12" t="s">
        <v>1002</v>
      </c>
      <c r="C914" s="12">
        <v>3</v>
      </c>
      <c r="D914" s="12" t="s">
        <v>38</v>
      </c>
      <c r="E914" s="12" t="s">
        <v>20</v>
      </c>
      <c r="F914" s="12" t="s">
        <v>21</v>
      </c>
      <c r="G914" s="12" t="s">
        <v>22</v>
      </c>
      <c r="H914" s="16"/>
      <c r="I914" s="16"/>
      <c r="J914" s="16"/>
      <c r="K914" s="16"/>
      <c r="L914" s="64"/>
      <c r="M914" s="15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2.75" customHeight="1" x14ac:dyDescent="0.25">
      <c r="A915" s="17">
        <v>1036</v>
      </c>
      <c r="B915" s="12" t="s">
        <v>1003</v>
      </c>
      <c r="C915" s="12">
        <v>3</v>
      </c>
      <c r="D915" s="12" t="s">
        <v>38</v>
      </c>
      <c r="E915" s="12" t="s">
        <v>20</v>
      </c>
      <c r="F915" s="12" t="s">
        <v>21</v>
      </c>
      <c r="G915" s="12" t="s">
        <v>22</v>
      </c>
      <c r="H915" s="16"/>
      <c r="I915" s="16"/>
      <c r="J915" s="16"/>
      <c r="K915" s="16"/>
      <c r="L915" s="64"/>
      <c r="M915" s="15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2.75" customHeight="1" x14ac:dyDescent="0.25">
      <c r="A916" s="17">
        <v>1037</v>
      </c>
      <c r="B916" s="12" t="s">
        <v>1004</v>
      </c>
      <c r="C916" s="12">
        <v>3</v>
      </c>
      <c r="D916" s="12" t="s">
        <v>38</v>
      </c>
      <c r="E916" s="12" t="s">
        <v>20</v>
      </c>
      <c r="F916" s="12" t="s">
        <v>21</v>
      </c>
      <c r="G916" s="12" t="s">
        <v>22</v>
      </c>
      <c r="H916" s="16"/>
      <c r="I916" s="16"/>
      <c r="J916" s="16"/>
      <c r="K916" s="16"/>
      <c r="L916" s="64"/>
      <c r="M916" s="15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2.75" customHeight="1" x14ac:dyDescent="0.25">
      <c r="A917" s="17">
        <v>1038</v>
      </c>
      <c r="B917" s="12" t="s">
        <v>1005</v>
      </c>
      <c r="C917" s="12">
        <v>4</v>
      </c>
      <c r="D917" s="12" t="s">
        <v>38</v>
      </c>
      <c r="E917" s="12" t="s">
        <v>20</v>
      </c>
      <c r="F917" s="12" t="s">
        <v>21</v>
      </c>
      <c r="G917" s="12" t="s">
        <v>22</v>
      </c>
      <c r="H917" s="16"/>
      <c r="I917" s="16"/>
      <c r="J917" s="16"/>
      <c r="K917" s="16"/>
      <c r="L917" s="64"/>
      <c r="M917" s="15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2.75" customHeight="1" x14ac:dyDescent="0.25">
      <c r="A918" s="17">
        <v>1039</v>
      </c>
      <c r="B918" s="12" t="s">
        <v>1006</v>
      </c>
      <c r="C918" s="12">
        <v>4</v>
      </c>
      <c r="D918" s="12" t="s">
        <v>38</v>
      </c>
      <c r="E918" s="12" t="s">
        <v>20</v>
      </c>
      <c r="F918" s="12" t="s">
        <v>21</v>
      </c>
      <c r="G918" s="12" t="s">
        <v>22</v>
      </c>
      <c r="H918" s="16"/>
      <c r="I918" s="16"/>
      <c r="J918" s="16"/>
      <c r="K918" s="16"/>
      <c r="L918" s="64"/>
      <c r="M918" s="15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2.75" customHeight="1" x14ac:dyDescent="0.25">
      <c r="A919" s="17">
        <v>1040</v>
      </c>
      <c r="B919" s="12" t="s">
        <v>1007</v>
      </c>
      <c r="C919" s="12">
        <v>4</v>
      </c>
      <c r="D919" s="12" t="s">
        <v>38</v>
      </c>
      <c r="E919" s="12" t="s">
        <v>20</v>
      </c>
      <c r="F919" s="12" t="s">
        <v>21</v>
      </c>
      <c r="G919" s="12" t="s">
        <v>22</v>
      </c>
      <c r="H919" s="16"/>
      <c r="I919" s="16"/>
      <c r="J919" s="16"/>
      <c r="K919" s="16"/>
      <c r="L919" s="64"/>
      <c r="M919" s="15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2.75" customHeight="1" x14ac:dyDescent="0.25">
      <c r="A920" s="17">
        <v>1041</v>
      </c>
      <c r="B920" s="12" t="s">
        <v>1008</v>
      </c>
      <c r="C920" s="12">
        <v>4</v>
      </c>
      <c r="D920" s="12" t="s">
        <v>38</v>
      </c>
      <c r="E920" s="12" t="s">
        <v>20</v>
      </c>
      <c r="F920" s="12" t="s">
        <v>21</v>
      </c>
      <c r="G920" s="12" t="s">
        <v>22</v>
      </c>
      <c r="H920" s="16"/>
      <c r="I920" s="16"/>
      <c r="J920" s="16"/>
      <c r="K920" s="16"/>
      <c r="L920" s="64"/>
      <c r="M920" s="15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2.75" customHeight="1" x14ac:dyDescent="0.25">
      <c r="A921" s="17">
        <v>1042</v>
      </c>
      <c r="B921" s="12" t="s">
        <v>1009</v>
      </c>
      <c r="C921" s="12">
        <v>4</v>
      </c>
      <c r="D921" s="12" t="s">
        <v>38</v>
      </c>
      <c r="E921" s="12" t="s">
        <v>20</v>
      </c>
      <c r="F921" s="12" t="s">
        <v>21</v>
      </c>
      <c r="G921" s="12" t="s">
        <v>22</v>
      </c>
      <c r="H921" s="16"/>
      <c r="I921" s="16"/>
      <c r="J921" s="16"/>
      <c r="K921" s="16"/>
      <c r="L921" s="64"/>
      <c r="M921" s="15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2.75" customHeight="1" x14ac:dyDescent="0.25">
      <c r="A922" s="17">
        <v>1043</v>
      </c>
      <c r="B922" s="12" t="s">
        <v>1010</v>
      </c>
      <c r="C922" s="12">
        <v>4</v>
      </c>
      <c r="D922" s="12" t="s">
        <v>38</v>
      </c>
      <c r="E922" s="12" t="s">
        <v>20</v>
      </c>
      <c r="F922" s="12" t="s">
        <v>21</v>
      </c>
      <c r="G922" s="12" t="s">
        <v>22</v>
      </c>
      <c r="H922" s="16"/>
      <c r="I922" s="16"/>
      <c r="J922" s="16"/>
      <c r="K922" s="16"/>
      <c r="L922" s="64"/>
      <c r="M922" s="15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2.75" customHeight="1" x14ac:dyDescent="0.25">
      <c r="A923" s="17">
        <v>1044</v>
      </c>
      <c r="B923" s="12" t="s">
        <v>1011</v>
      </c>
      <c r="C923" s="12">
        <v>3</v>
      </c>
      <c r="D923" s="12" t="s">
        <v>38</v>
      </c>
      <c r="E923" s="12" t="s">
        <v>83</v>
      </c>
      <c r="F923" s="12" t="s">
        <v>21</v>
      </c>
      <c r="G923" s="12" t="s">
        <v>84</v>
      </c>
      <c r="H923" s="16"/>
      <c r="I923" s="16"/>
      <c r="J923" s="16"/>
      <c r="K923" s="16"/>
      <c r="L923" s="64"/>
      <c r="M923" s="15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2.75" customHeight="1" x14ac:dyDescent="0.25">
      <c r="A924" s="17">
        <v>1045</v>
      </c>
      <c r="B924" s="12" t="s">
        <v>364</v>
      </c>
      <c r="C924" s="12">
        <v>3</v>
      </c>
      <c r="D924" s="12" t="s">
        <v>38</v>
      </c>
      <c r="E924" s="12" t="s">
        <v>83</v>
      </c>
      <c r="F924" s="12" t="s">
        <v>21</v>
      </c>
      <c r="G924" s="12" t="s">
        <v>84</v>
      </c>
      <c r="H924" s="16"/>
      <c r="I924" s="16"/>
      <c r="J924" s="16"/>
      <c r="K924" s="16"/>
      <c r="L924" s="64"/>
      <c r="M924" s="15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3.5" customHeight="1" x14ac:dyDescent="0.25">
      <c r="A925" s="17">
        <v>1046</v>
      </c>
      <c r="B925" s="12" t="s">
        <v>1012</v>
      </c>
      <c r="C925" s="12">
        <v>3</v>
      </c>
      <c r="D925" s="12" t="s">
        <v>38</v>
      </c>
      <c r="E925" s="12" t="s">
        <v>83</v>
      </c>
      <c r="F925" s="12" t="s">
        <v>21</v>
      </c>
      <c r="G925" s="12" t="s">
        <v>84</v>
      </c>
      <c r="H925" s="16"/>
      <c r="I925" s="16"/>
      <c r="J925" s="16"/>
      <c r="K925" s="16"/>
      <c r="L925" s="64"/>
      <c r="M925" s="15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3.5" customHeight="1" x14ac:dyDescent="0.25">
      <c r="A926" s="17">
        <v>1047</v>
      </c>
      <c r="B926" s="12" t="s">
        <v>1013</v>
      </c>
      <c r="C926" s="12">
        <v>3</v>
      </c>
      <c r="D926" s="12" t="s">
        <v>38</v>
      </c>
      <c r="E926" s="12" t="s">
        <v>83</v>
      </c>
      <c r="F926" s="12" t="s">
        <v>21</v>
      </c>
      <c r="G926" s="12" t="s">
        <v>84</v>
      </c>
      <c r="H926" s="16"/>
      <c r="I926" s="16"/>
      <c r="J926" s="16"/>
      <c r="K926" s="16"/>
      <c r="L926" s="64"/>
      <c r="M926" s="15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3.5" customHeight="1" x14ac:dyDescent="0.25">
      <c r="A927" s="17">
        <v>1048</v>
      </c>
      <c r="B927" s="12" t="s">
        <v>1014</v>
      </c>
      <c r="C927" s="12">
        <v>3</v>
      </c>
      <c r="D927" s="12" t="s">
        <v>38</v>
      </c>
      <c r="E927" s="12" t="s">
        <v>83</v>
      </c>
      <c r="F927" s="12" t="s">
        <v>21</v>
      </c>
      <c r="G927" s="12" t="s">
        <v>84</v>
      </c>
      <c r="H927" s="16"/>
      <c r="I927" s="16"/>
      <c r="J927" s="16"/>
      <c r="K927" s="16"/>
      <c r="L927" s="64"/>
      <c r="M927" s="15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3.5" customHeight="1" x14ac:dyDescent="0.25">
      <c r="A928" s="17">
        <v>1049</v>
      </c>
      <c r="B928" s="12" t="s">
        <v>1015</v>
      </c>
      <c r="C928" s="12">
        <v>3</v>
      </c>
      <c r="D928" s="12" t="s">
        <v>38</v>
      </c>
      <c r="E928" s="12" t="s">
        <v>83</v>
      </c>
      <c r="F928" s="12" t="s">
        <v>21</v>
      </c>
      <c r="G928" s="12" t="s">
        <v>84</v>
      </c>
      <c r="H928" s="16"/>
      <c r="I928" s="16"/>
      <c r="J928" s="16"/>
      <c r="K928" s="16"/>
      <c r="L928" s="64"/>
      <c r="M928" s="15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3.5" customHeight="1" x14ac:dyDescent="0.25">
      <c r="A929" s="17">
        <v>1050</v>
      </c>
      <c r="B929" s="12" t="s">
        <v>1016</v>
      </c>
      <c r="C929" s="12">
        <v>4</v>
      </c>
      <c r="D929" s="12" t="s">
        <v>38</v>
      </c>
      <c r="E929" s="12" t="s">
        <v>83</v>
      </c>
      <c r="F929" s="12" t="s">
        <v>21</v>
      </c>
      <c r="G929" s="12" t="s">
        <v>84</v>
      </c>
      <c r="H929" s="16"/>
      <c r="I929" s="16"/>
      <c r="J929" s="16"/>
      <c r="K929" s="16"/>
      <c r="L929" s="64"/>
      <c r="M929" s="15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3.5" customHeight="1" x14ac:dyDescent="0.25">
      <c r="A930" s="17">
        <v>1051</v>
      </c>
      <c r="B930" s="12" t="s">
        <v>1017</v>
      </c>
      <c r="C930" s="12">
        <v>4</v>
      </c>
      <c r="D930" s="12" t="s">
        <v>38</v>
      </c>
      <c r="E930" s="12" t="s">
        <v>83</v>
      </c>
      <c r="F930" s="12" t="s">
        <v>21</v>
      </c>
      <c r="G930" s="12" t="s">
        <v>84</v>
      </c>
      <c r="H930" s="16"/>
      <c r="I930" s="16"/>
      <c r="J930" s="16"/>
      <c r="K930" s="16"/>
      <c r="L930" s="64"/>
      <c r="M930" s="15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3.5" customHeight="1" x14ac:dyDescent="0.25">
      <c r="A931" s="17">
        <v>1052</v>
      </c>
      <c r="B931" s="12" t="s">
        <v>1018</v>
      </c>
      <c r="C931" s="12">
        <v>4</v>
      </c>
      <c r="D931" s="12" t="s">
        <v>38</v>
      </c>
      <c r="E931" s="12" t="s">
        <v>83</v>
      </c>
      <c r="F931" s="12" t="s">
        <v>21</v>
      </c>
      <c r="G931" s="12" t="s">
        <v>84</v>
      </c>
      <c r="H931" s="16"/>
      <c r="I931" s="16"/>
      <c r="J931" s="16"/>
      <c r="K931" s="16"/>
      <c r="L931" s="64"/>
      <c r="M931" s="15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3.5" customHeight="1" x14ac:dyDescent="0.25">
      <c r="A932" s="17">
        <v>1053</v>
      </c>
      <c r="B932" s="12" t="s">
        <v>1019</v>
      </c>
      <c r="C932" s="12">
        <v>5</v>
      </c>
      <c r="D932" s="12" t="s">
        <v>38</v>
      </c>
      <c r="E932" s="12" t="s">
        <v>20</v>
      </c>
      <c r="F932" s="12" t="s">
        <v>131</v>
      </c>
      <c r="G932" s="12" t="s">
        <v>132</v>
      </c>
      <c r="H932" s="16"/>
      <c r="I932" s="16"/>
      <c r="J932" s="16"/>
      <c r="K932" s="16"/>
      <c r="L932" s="64"/>
      <c r="M932" s="15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3.5" customHeight="1" x14ac:dyDescent="0.25">
      <c r="A933" s="17">
        <v>1054</v>
      </c>
      <c r="B933" s="12" t="s">
        <v>1020</v>
      </c>
      <c r="C933" s="12">
        <v>5</v>
      </c>
      <c r="D933" s="12" t="s">
        <v>38</v>
      </c>
      <c r="E933" s="12" t="s">
        <v>20</v>
      </c>
      <c r="F933" s="12" t="s">
        <v>131</v>
      </c>
      <c r="G933" s="12" t="s">
        <v>132</v>
      </c>
      <c r="H933" s="16"/>
      <c r="I933" s="16"/>
      <c r="J933" s="16"/>
      <c r="K933" s="16"/>
      <c r="L933" s="64"/>
      <c r="M933" s="15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3.5" customHeight="1" x14ac:dyDescent="0.25">
      <c r="A934" s="17">
        <v>1055</v>
      </c>
      <c r="B934" s="12" t="s">
        <v>1021</v>
      </c>
      <c r="C934" s="12">
        <v>5</v>
      </c>
      <c r="D934" s="12" t="s">
        <v>38</v>
      </c>
      <c r="E934" s="12" t="s">
        <v>20</v>
      </c>
      <c r="F934" s="12" t="s">
        <v>131</v>
      </c>
      <c r="G934" s="12" t="s">
        <v>132</v>
      </c>
      <c r="H934" s="16"/>
      <c r="I934" s="16"/>
      <c r="J934" s="16"/>
      <c r="K934" s="16"/>
      <c r="L934" s="64"/>
      <c r="M934" s="15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3.5" customHeight="1" x14ac:dyDescent="0.25">
      <c r="A935" s="17">
        <v>1056</v>
      </c>
      <c r="B935" s="12" t="s">
        <v>1022</v>
      </c>
      <c r="C935" s="12">
        <v>5</v>
      </c>
      <c r="D935" s="12" t="s">
        <v>38</v>
      </c>
      <c r="E935" s="12" t="s">
        <v>20</v>
      </c>
      <c r="F935" s="12" t="s">
        <v>131</v>
      </c>
      <c r="G935" s="12" t="s">
        <v>132</v>
      </c>
      <c r="H935" s="16"/>
      <c r="I935" s="16"/>
      <c r="J935" s="16"/>
      <c r="K935" s="16"/>
      <c r="L935" s="64"/>
      <c r="M935" s="15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3.5" customHeight="1" x14ac:dyDescent="0.25">
      <c r="A936" s="17">
        <v>1057</v>
      </c>
      <c r="B936" s="12" t="s">
        <v>1023</v>
      </c>
      <c r="C936" s="12">
        <v>5</v>
      </c>
      <c r="D936" s="12" t="s">
        <v>38</v>
      </c>
      <c r="E936" s="12" t="s">
        <v>20</v>
      </c>
      <c r="F936" s="12" t="s">
        <v>131</v>
      </c>
      <c r="G936" s="12" t="s">
        <v>132</v>
      </c>
      <c r="H936" s="16"/>
      <c r="I936" s="16"/>
      <c r="J936" s="16"/>
      <c r="K936" s="16"/>
      <c r="L936" s="64"/>
      <c r="M936" s="15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3.5" customHeight="1" x14ac:dyDescent="0.25">
      <c r="A937" s="17">
        <v>1058</v>
      </c>
      <c r="B937" s="12" t="s">
        <v>1024</v>
      </c>
      <c r="C937" s="12">
        <v>5</v>
      </c>
      <c r="D937" s="12" t="s">
        <v>38</v>
      </c>
      <c r="E937" s="12" t="s">
        <v>20</v>
      </c>
      <c r="F937" s="12" t="s">
        <v>131</v>
      </c>
      <c r="G937" s="12" t="s">
        <v>132</v>
      </c>
      <c r="H937" s="16"/>
      <c r="I937" s="16"/>
      <c r="J937" s="16"/>
      <c r="K937" s="16"/>
      <c r="L937" s="64"/>
      <c r="M937" s="15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3.5" customHeight="1" x14ac:dyDescent="0.25">
      <c r="A938" s="17">
        <v>1059</v>
      </c>
      <c r="B938" s="12" t="s">
        <v>1025</v>
      </c>
      <c r="C938" s="12">
        <v>5</v>
      </c>
      <c r="D938" s="12" t="s">
        <v>38</v>
      </c>
      <c r="E938" s="12" t="s">
        <v>20</v>
      </c>
      <c r="F938" s="12" t="s">
        <v>131</v>
      </c>
      <c r="G938" s="12" t="s">
        <v>132</v>
      </c>
      <c r="H938" s="16"/>
      <c r="I938" s="16"/>
      <c r="J938" s="16"/>
      <c r="K938" s="16"/>
      <c r="L938" s="64"/>
      <c r="M938" s="15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3.5" customHeight="1" x14ac:dyDescent="0.25">
      <c r="A939" s="17">
        <v>1060</v>
      </c>
      <c r="B939" s="12" t="s">
        <v>1026</v>
      </c>
      <c r="C939" s="12">
        <v>5</v>
      </c>
      <c r="D939" s="12" t="s">
        <v>38</v>
      </c>
      <c r="E939" s="12" t="s">
        <v>20</v>
      </c>
      <c r="F939" s="12" t="s">
        <v>131</v>
      </c>
      <c r="G939" s="12" t="s">
        <v>132</v>
      </c>
      <c r="H939" s="16"/>
      <c r="I939" s="16"/>
      <c r="J939" s="16"/>
      <c r="K939" s="16"/>
      <c r="L939" s="64"/>
      <c r="M939" s="15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3.5" customHeight="1" x14ac:dyDescent="0.25">
      <c r="A940" s="17">
        <v>1061</v>
      </c>
      <c r="B940" s="12" t="s">
        <v>1027</v>
      </c>
      <c r="C940" s="12">
        <v>5</v>
      </c>
      <c r="D940" s="12" t="s">
        <v>38</v>
      </c>
      <c r="E940" s="12" t="s">
        <v>20</v>
      </c>
      <c r="F940" s="12" t="s">
        <v>131</v>
      </c>
      <c r="G940" s="12" t="s">
        <v>132</v>
      </c>
      <c r="H940" s="16"/>
      <c r="I940" s="16"/>
      <c r="J940" s="16"/>
      <c r="K940" s="16"/>
      <c r="L940" s="64"/>
      <c r="M940" s="15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3.5" customHeight="1" x14ac:dyDescent="0.25">
      <c r="A941" s="17">
        <v>1062</v>
      </c>
      <c r="B941" s="12" t="s">
        <v>1028</v>
      </c>
      <c r="C941" s="12">
        <v>6</v>
      </c>
      <c r="D941" s="12" t="s">
        <v>38</v>
      </c>
      <c r="E941" s="12" t="s">
        <v>20</v>
      </c>
      <c r="F941" s="12" t="s">
        <v>131</v>
      </c>
      <c r="G941" s="12" t="s">
        <v>132</v>
      </c>
      <c r="H941" s="16"/>
      <c r="I941" s="16"/>
      <c r="J941" s="16"/>
      <c r="K941" s="16"/>
      <c r="L941" s="64"/>
      <c r="M941" s="15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3.5" customHeight="1" x14ac:dyDescent="0.25">
      <c r="A942" s="17">
        <v>1063</v>
      </c>
      <c r="B942" s="12" t="s">
        <v>1029</v>
      </c>
      <c r="C942" s="12">
        <v>6</v>
      </c>
      <c r="D942" s="12" t="s">
        <v>38</v>
      </c>
      <c r="E942" s="12" t="s">
        <v>20</v>
      </c>
      <c r="F942" s="12" t="s">
        <v>131</v>
      </c>
      <c r="G942" s="12" t="s">
        <v>132</v>
      </c>
      <c r="H942" s="16"/>
      <c r="I942" s="16"/>
      <c r="J942" s="16"/>
      <c r="K942" s="16"/>
      <c r="L942" s="64"/>
      <c r="M942" s="15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3.5" customHeight="1" x14ac:dyDescent="0.25">
      <c r="A943" s="17">
        <v>1064</v>
      </c>
      <c r="B943" s="12" t="s">
        <v>1030</v>
      </c>
      <c r="C943" s="12">
        <v>5</v>
      </c>
      <c r="D943" s="12" t="s">
        <v>38</v>
      </c>
      <c r="E943" s="12" t="s">
        <v>83</v>
      </c>
      <c r="F943" s="12" t="s">
        <v>131</v>
      </c>
      <c r="G943" s="12" t="s">
        <v>151</v>
      </c>
      <c r="H943" s="16"/>
      <c r="I943" s="16"/>
      <c r="J943" s="16"/>
      <c r="K943" s="16"/>
      <c r="L943" s="64"/>
      <c r="M943" s="15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2.75" customHeight="1" x14ac:dyDescent="0.25">
      <c r="A944" s="17">
        <v>1065</v>
      </c>
      <c r="B944" s="12" t="s">
        <v>1031</v>
      </c>
      <c r="C944" s="12">
        <v>5</v>
      </c>
      <c r="D944" s="12" t="s">
        <v>38</v>
      </c>
      <c r="E944" s="12" t="s">
        <v>83</v>
      </c>
      <c r="F944" s="12" t="s">
        <v>131</v>
      </c>
      <c r="G944" s="12" t="s">
        <v>151</v>
      </c>
      <c r="H944" s="16"/>
      <c r="I944" s="16"/>
      <c r="J944" s="16"/>
      <c r="K944" s="16"/>
      <c r="L944" s="64"/>
      <c r="M944" s="15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2.75" customHeight="1" x14ac:dyDescent="0.25">
      <c r="A945" s="17">
        <v>1066</v>
      </c>
      <c r="B945" s="12" t="s">
        <v>1032</v>
      </c>
      <c r="C945" s="12">
        <v>5</v>
      </c>
      <c r="D945" s="12" t="s">
        <v>38</v>
      </c>
      <c r="E945" s="12" t="s">
        <v>83</v>
      </c>
      <c r="F945" s="12" t="s">
        <v>131</v>
      </c>
      <c r="G945" s="12" t="s">
        <v>151</v>
      </c>
      <c r="H945" s="16"/>
      <c r="I945" s="16"/>
      <c r="J945" s="16"/>
      <c r="K945" s="16"/>
      <c r="L945" s="64"/>
      <c r="M945" s="15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2.75" customHeight="1" x14ac:dyDescent="0.25">
      <c r="A946" s="17">
        <v>1067</v>
      </c>
      <c r="B946" s="12" t="s">
        <v>1033</v>
      </c>
      <c r="C946" s="12">
        <v>5</v>
      </c>
      <c r="D946" s="12" t="s">
        <v>38</v>
      </c>
      <c r="E946" s="12" t="s">
        <v>83</v>
      </c>
      <c r="F946" s="12" t="s">
        <v>131</v>
      </c>
      <c r="G946" s="12" t="s">
        <v>151</v>
      </c>
      <c r="H946" s="16"/>
      <c r="I946" s="16"/>
      <c r="J946" s="16"/>
      <c r="K946" s="16"/>
      <c r="L946" s="64"/>
      <c r="M946" s="15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2.75" customHeight="1" x14ac:dyDescent="0.25">
      <c r="A947" s="17">
        <v>1068</v>
      </c>
      <c r="B947" s="12" t="s">
        <v>1034</v>
      </c>
      <c r="C947" s="12">
        <v>6</v>
      </c>
      <c r="D947" s="12" t="s">
        <v>38</v>
      </c>
      <c r="E947" s="12" t="s">
        <v>83</v>
      </c>
      <c r="F947" s="12" t="s">
        <v>131</v>
      </c>
      <c r="G947" s="12" t="s">
        <v>151</v>
      </c>
      <c r="H947" s="16"/>
      <c r="I947" s="16"/>
      <c r="J947" s="16"/>
      <c r="K947" s="16"/>
      <c r="L947" s="64"/>
      <c r="M947" s="15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2.75" customHeight="1" x14ac:dyDescent="0.25">
      <c r="A948" s="17">
        <v>1069</v>
      </c>
      <c r="B948" s="12" t="s">
        <v>1035</v>
      </c>
      <c r="C948" s="12">
        <v>6</v>
      </c>
      <c r="D948" s="12" t="s">
        <v>38</v>
      </c>
      <c r="E948" s="12" t="s">
        <v>83</v>
      </c>
      <c r="F948" s="12" t="s">
        <v>131</v>
      </c>
      <c r="G948" s="12" t="s">
        <v>151</v>
      </c>
      <c r="H948" s="16"/>
      <c r="I948" s="16"/>
      <c r="J948" s="16"/>
      <c r="K948" s="16"/>
      <c r="L948" s="64"/>
      <c r="M948" s="15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2.75" customHeight="1" x14ac:dyDescent="0.25">
      <c r="A949" s="17">
        <v>1070</v>
      </c>
      <c r="B949" s="12" t="s">
        <v>1036</v>
      </c>
      <c r="C949" s="12">
        <v>6</v>
      </c>
      <c r="D949" s="12" t="s">
        <v>38</v>
      </c>
      <c r="E949" s="12" t="s">
        <v>83</v>
      </c>
      <c r="F949" s="12" t="s">
        <v>131</v>
      </c>
      <c r="G949" s="12" t="s">
        <v>151</v>
      </c>
      <c r="H949" s="16"/>
      <c r="I949" s="16"/>
      <c r="J949" s="16"/>
      <c r="K949" s="16"/>
      <c r="L949" s="64"/>
      <c r="M949" s="15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2.75" customHeight="1" x14ac:dyDescent="0.25">
      <c r="A950" s="17">
        <v>1071</v>
      </c>
      <c r="B950" s="12" t="s">
        <v>1037</v>
      </c>
      <c r="C950" s="12">
        <v>6</v>
      </c>
      <c r="D950" s="12" t="s">
        <v>38</v>
      </c>
      <c r="E950" s="12" t="s">
        <v>83</v>
      </c>
      <c r="F950" s="12" t="s">
        <v>131</v>
      </c>
      <c r="G950" s="12" t="s">
        <v>151</v>
      </c>
      <c r="H950" s="16"/>
      <c r="I950" s="16"/>
      <c r="J950" s="16"/>
      <c r="K950" s="16"/>
      <c r="L950" s="64"/>
      <c r="M950" s="15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2.75" customHeight="1" x14ac:dyDescent="0.25">
      <c r="A951" s="17">
        <v>1072</v>
      </c>
      <c r="B951" s="12" t="s">
        <v>1038</v>
      </c>
      <c r="C951" s="12">
        <v>7</v>
      </c>
      <c r="D951" s="12" t="s">
        <v>38</v>
      </c>
      <c r="E951" s="12" t="s">
        <v>20</v>
      </c>
      <c r="F951" s="12" t="s">
        <v>165</v>
      </c>
      <c r="G951" s="12" t="s">
        <v>166</v>
      </c>
      <c r="H951" s="16"/>
      <c r="I951" s="16"/>
      <c r="J951" s="16"/>
      <c r="K951" s="16"/>
      <c r="L951" s="64"/>
      <c r="M951" s="15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2.75" customHeight="1" x14ac:dyDescent="0.25">
      <c r="A952" s="17">
        <v>1073</v>
      </c>
      <c r="B952" s="17" t="s">
        <v>1039</v>
      </c>
      <c r="C952" s="12">
        <v>7</v>
      </c>
      <c r="D952" s="12" t="s">
        <v>38</v>
      </c>
      <c r="E952" s="12" t="s">
        <v>20</v>
      </c>
      <c r="F952" s="12" t="s">
        <v>165</v>
      </c>
      <c r="G952" s="12" t="s">
        <v>166</v>
      </c>
      <c r="H952" s="16"/>
      <c r="I952" s="16"/>
      <c r="J952" s="16"/>
      <c r="K952" s="16"/>
      <c r="L952" s="64"/>
      <c r="M952" s="15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2.75" customHeight="1" x14ac:dyDescent="0.25">
      <c r="A953" s="17">
        <v>1074</v>
      </c>
      <c r="B953" s="12" t="s">
        <v>1040</v>
      </c>
      <c r="C953" s="12">
        <v>7</v>
      </c>
      <c r="D953" s="12" t="s">
        <v>38</v>
      </c>
      <c r="E953" s="12" t="s">
        <v>20</v>
      </c>
      <c r="F953" s="12" t="s">
        <v>165</v>
      </c>
      <c r="G953" s="12" t="s">
        <v>166</v>
      </c>
      <c r="H953" s="16"/>
      <c r="I953" s="16"/>
      <c r="J953" s="16"/>
      <c r="K953" s="16"/>
      <c r="L953" s="64"/>
      <c r="M953" s="15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2.75" customHeight="1" x14ac:dyDescent="0.25">
      <c r="A954" s="17">
        <v>1075</v>
      </c>
      <c r="B954" s="17" t="s">
        <v>1041</v>
      </c>
      <c r="C954" s="12">
        <v>7</v>
      </c>
      <c r="D954" s="12" t="s">
        <v>38</v>
      </c>
      <c r="E954" s="12" t="s">
        <v>20</v>
      </c>
      <c r="F954" s="12" t="s">
        <v>165</v>
      </c>
      <c r="G954" s="12" t="s">
        <v>166</v>
      </c>
      <c r="H954" s="16"/>
      <c r="I954" s="16"/>
      <c r="J954" s="16"/>
      <c r="K954" s="16"/>
      <c r="L954" s="64"/>
      <c r="M954" s="15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2.75" customHeight="1" x14ac:dyDescent="0.25">
      <c r="A955" s="17">
        <v>1076</v>
      </c>
      <c r="B955" s="17" t="s">
        <v>1042</v>
      </c>
      <c r="C955" s="12">
        <v>7</v>
      </c>
      <c r="D955" s="12" t="s">
        <v>38</v>
      </c>
      <c r="E955" s="12" t="s">
        <v>20</v>
      </c>
      <c r="F955" s="12" t="s">
        <v>165</v>
      </c>
      <c r="G955" s="12" t="s">
        <v>166</v>
      </c>
      <c r="H955" s="16"/>
      <c r="I955" s="16"/>
      <c r="J955" s="16"/>
      <c r="K955" s="16"/>
      <c r="L955" s="64"/>
      <c r="M955" s="15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2.75" customHeight="1" x14ac:dyDescent="0.25">
      <c r="A956" s="17">
        <v>1077</v>
      </c>
      <c r="B956" s="12" t="s">
        <v>1043</v>
      </c>
      <c r="C956" s="12">
        <v>7</v>
      </c>
      <c r="D956" s="12" t="s">
        <v>38</v>
      </c>
      <c r="E956" s="12" t="s">
        <v>20</v>
      </c>
      <c r="F956" s="12" t="s">
        <v>165</v>
      </c>
      <c r="G956" s="12" t="s">
        <v>166</v>
      </c>
      <c r="H956" s="16"/>
      <c r="I956" s="16"/>
      <c r="J956" s="16"/>
      <c r="K956" s="16"/>
      <c r="L956" s="64"/>
      <c r="M956" s="15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2.75" customHeight="1" x14ac:dyDescent="0.25">
      <c r="A957" s="17">
        <v>1078</v>
      </c>
      <c r="B957" s="12" t="s">
        <v>1044</v>
      </c>
      <c r="C957" s="12">
        <v>7</v>
      </c>
      <c r="D957" s="12" t="s">
        <v>38</v>
      </c>
      <c r="E957" s="12" t="s">
        <v>20</v>
      </c>
      <c r="F957" s="12" t="s">
        <v>165</v>
      </c>
      <c r="G957" s="12" t="s">
        <v>166</v>
      </c>
      <c r="H957" s="16"/>
      <c r="I957" s="16"/>
      <c r="J957" s="16"/>
      <c r="K957" s="16"/>
      <c r="L957" s="64"/>
      <c r="M957" s="15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2.75" customHeight="1" x14ac:dyDescent="0.25">
      <c r="A958" s="17">
        <v>1079</v>
      </c>
      <c r="B958" s="12" t="s">
        <v>1045</v>
      </c>
      <c r="C958" s="12">
        <v>7</v>
      </c>
      <c r="D958" s="12" t="s">
        <v>38</v>
      </c>
      <c r="E958" s="12" t="s">
        <v>20</v>
      </c>
      <c r="F958" s="12" t="s">
        <v>165</v>
      </c>
      <c r="G958" s="12" t="s">
        <v>166</v>
      </c>
      <c r="H958" s="16"/>
      <c r="I958" s="16"/>
      <c r="J958" s="16"/>
      <c r="K958" s="16"/>
      <c r="L958" s="64"/>
      <c r="M958" s="15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2.75" customHeight="1" x14ac:dyDescent="0.25">
      <c r="A959" s="17">
        <v>1080</v>
      </c>
      <c r="B959" s="12" t="s">
        <v>1046</v>
      </c>
      <c r="C959" s="12">
        <v>7</v>
      </c>
      <c r="D959" s="12" t="s">
        <v>38</v>
      </c>
      <c r="E959" s="12" t="s">
        <v>20</v>
      </c>
      <c r="F959" s="12" t="s">
        <v>165</v>
      </c>
      <c r="G959" s="12" t="s">
        <v>166</v>
      </c>
      <c r="H959" s="16"/>
      <c r="I959" s="16"/>
      <c r="J959" s="16"/>
      <c r="K959" s="16"/>
      <c r="L959" s="64"/>
      <c r="M959" s="15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2.75" customHeight="1" x14ac:dyDescent="0.25">
      <c r="A960" s="17">
        <v>1081</v>
      </c>
      <c r="B960" s="17" t="s">
        <v>1047</v>
      </c>
      <c r="C960" s="12">
        <v>8</v>
      </c>
      <c r="D960" s="12" t="s">
        <v>38</v>
      </c>
      <c r="E960" s="12" t="s">
        <v>20</v>
      </c>
      <c r="F960" s="12" t="s">
        <v>165</v>
      </c>
      <c r="G960" s="12" t="s">
        <v>166</v>
      </c>
      <c r="H960" s="16"/>
      <c r="I960" s="16"/>
      <c r="J960" s="16"/>
      <c r="K960" s="16"/>
      <c r="L960" s="64"/>
      <c r="M960" s="15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2.75" customHeight="1" x14ac:dyDescent="0.25">
      <c r="A961" s="17">
        <v>1082</v>
      </c>
      <c r="B961" s="17" t="s">
        <v>1048</v>
      </c>
      <c r="C961" s="12">
        <v>8</v>
      </c>
      <c r="D961" s="12" t="s">
        <v>38</v>
      </c>
      <c r="E961" s="12" t="s">
        <v>20</v>
      </c>
      <c r="F961" s="12" t="s">
        <v>165</v>
      </c>
      <c r="G961" s="12" t="s">
        <v>166</v>
      </c>
      <c r="H961" s="16"/>
      <c r="I961" s="16"/>
      <c r="J961" s="16"/>
      <c r="K961" s="16"/>
      <c r="L961" s="64"/>
      <c r="M961" s="15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2.75" customHeight="1" x14ac:dyDescent="0.25">
      <c r="A962" s="17">
        <v>1083</v>
      </c>
      <c r="B962" s="17" t="s">
        <v>1049</v>
      </c>
      <c r="C962" s="12">
        <v>8</v>
      </c>
      <c r="D962" s="12" t="s">
        <v>38</v>
      </c>
      <c r="E962" s="12" t="s">
        <v>20</v>
      </c>
      <c r="F962" s="12" t="s">
        <v>165</v>
      </c>
      <c r="G962" s="12" t="s">
        <v>166</v>
      </c>
      <c r="H962" s="16"/>
      <c r="I962" s="16"/>
      <c r="J962" s="16"/>
      <c r="K962" s="16"/>
      <c r="L962" s="64"/>
      <c r="M962" s="15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2.75" customHeight="1" x14ac:dyDescent="0.25">
      <c r="A963" s="17">
        <v>1084</v>
      </c>
      <c r="B963" s="17" t="s">
        <v>1050</v>
      </c>
      <c r="C963" s="12">
        <v>7</v>
      </c>
      <c r="D963" s="12" t="s">
        <v>38</v>
      </c>
      <c r="E963" s="12" t="s">
        <v>83</v>
      </c>
      <c r="F963" s="12" t="s">
        <v>165</v>
      </c>
      <c r="G963" s="12" t="s">
        <v>178</v>
      </c>
      <c r="H963" s="16"/>
      <c r="I963" s="16"/>
      <c r="J963" s="16"/>
      <c r="K963" s="16"/>
      <c r="L963" s="64"/>
      <c r="M963" s="15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2.75" customHeight="1" x14ac:dyDescent="0.25">
      <c r="A964" s="17">
        <v>1085</v>
      </c>
      <c r="B964" s="12" t="s">
        <v>1051</v>
      </c>
      <c r="C964" s="12">
        <v>7</v>
      </c>
      <c r="D964" s="12" t="s">
        <v>38</v>
      </c>
      <c r="E964" s="12" t="s">
        <v>83</v>
      </c>
      <c r="F964" s="12" t="s">
        <v>165</v>
      </c>
      <c r="G964" s="12" t="s">
        <v>178</v>
      </c>
      <c r="H964" s="16"/>
      <c r="I964" s="16"/>
      <c r="J964" s="16"/>
      <c r="K964" s="16"/>
      <c r="L964" s="64"/>
      <c r="M964" s="15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2.75" customHeight="1" x14ac:dyDescent="0.25">
      <c r="A965" s="17">
        <v>1086</v>
      </c>
      <c r="B965" s="17" t="s">
        <v>1052</v>
      </c>
      <c r="C965" s="12">
        <v>7</v>
      </c>
      <c r="D965" s="12" t="s">
        <v>38</v>
      </c>
      <c r="E965" s="12" t="s">
        <v>83</v>
      </c>
      <c r="F965" s="12" t="s">
        <v>165</v>
      </c>
      <c r="G965" s="12" t="s">
        <v>178</v>
      </c>
      <c r="H965" s="16"/>
      <c r="I965" s="16"/>
      <c r="J965" s="16"/>
      <c r="K965" s="16"/>
      <c r="L965" s="64"/>
      <c r="M965" s="15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2.75" customHeight="1" x14ac:dyDescent="0.25">
      <c r="A966" s="17">
        <v>1087</v>
      </c>
      <c r="B966" s="17" t="s">
        <v>1053</v>
      </c>
      <c r="C966" s="12">
        <v>7</v>
      </c>
      <c r="D966" s="12" t="s">
        <v>38</v>
      </c>
      <c r="E966" s="12" t="s">
        <v>83</v>
      </c>
      <c r="F966" s="12" t="s">
        <v>165</v>
      </c>
      <c r="G966" s="12" t="s">
        <v>178</v>
      </c>
      <c r="H966" s="16"/>
      <c r="I966" s="16"/>
      <c r="J966" s="16"/>
      <c r="K966" s="16"/>
      <c r="L966" s="64"/>
      <c r="M966" s="15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2.75" customHeight="1" x14ac:dyDescent="0.25">
      <c r="A967" s="17">
        <v>1088</v>
      </c>
      <c r="B967" s="12" t="s">
        <v>1054</v>
      </c>
      <c r="C967" s="12">
        <v>7</v>
      </c>
      <c r="D967" s="12" t="s">
        <v>38</v>
      </c>
      <c r="E967" s="12" t="s">
        <v>83</v>
      </c>
      <c r="F967" s="12" t="s">
        <v>165</v>
      </c>
      <c r="G967" s="12" t="s">
        <v>178</v>
      </c>
      <c r="H967" s="16"/>
      <c r="I967" s="16"/>
      <c r="J967" s="16"/>
      <c r="K967" s="16"/>
      <c r="L967" s="64"/>
      <c r="M967" s="15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2.75" customHeight="1" x14ac:dyDescent="0.25">
      <c r="A968" s="17">
        <v>1089</v>
      </c>
      <c r="B968" s="12" t="s">
        <v>1055</v>
      </c>
      <c r="C968" s="12">
        <v>7</v>
      </c>
      <c r="D968" s="12" t="s">
        <v>38</v>
      </c>
      <c r="E968" s="12" t="s">
        <v>83</v>
      </c>
      <c r="F968" s="12" t="s">
        <v>165</v>
      </c>
      <c r="G968" s="12" t="s">
        <v>178</v>
      </c>
      <c r="H968" s="16"/>
      <c r="I968" s="16"/>
      <c r="J968" s="16"/>
      <c r="K968" s="16"/>
      <c r="L968" s="64"/>
      <c r="M968" s="15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2.75" customHeight="1" x14ac:dyDescent="0.25">
      <c r="A969" s="17">
        <v>1090</v>
      </c>
      <c r="B969" s="12" t="s">
        <v>1056</v>
      </c>
      <c r="C969" s="12">
        <v>7</v>
      </c>
      <c r="D969" s="12" t="s">
        <v>38</v>
      </c>
      <c r="E969" s="12" t="s">
        <v>83</v>
      </c>
      <c r="F969" s="12" t="s">
        <v>165</v>
      </c>
      <c r="G969" s="12" t="s">
        <v>178</v>
      </c>
      <c r="H969" s="16"/>
      <c r="I969" s="16"/>
      <c r="J969" s="16"/>
      <c r="K969" s="16"/>
      <c r="L969" s="64"/>
      <c r="M969" s="15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2.75" customHeight="1" x14ac:dyDescent="0.25">
      <c r="A970" s="17">
        <v>1091</v>
      </c>
      <c r="B970" s="12" t="s">
        <v>1057</v>
      </c>
      <c r="C970" s="12">
        <v>7</v>
      </c>
      <c r="D970" s="12" t="s">
        <v>38</v>
      </c>
      <c r="E970" s="12" t="s">
        <v>83</v>
      </c>
      <c r="F970" s="12" t="s">
        <v>165</v>
      </c>
      <c r="G970" s="12" t="s">
        <v>178</v>
      </c>
      <c r="H970" s="16"/>
      <c r="I970" s="16"/>
      <c r="J970" s="16"/>
      <c r="K970" s="16"/>
      <c r="L970" s="64"/>
      <c r="M970" s="15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2.75" customHeight="1" x14ac:dyDescent="0.25">
      <c r="A971" s="17">
        <v>1092</v>
      </c>
      <c r="B971" s="12" t="s">
        <v>1058</v>
      </c>
      <c r="C971" s="12">
        <v>7</v>
      </c>
      <c r="D971" s="12" t="s">
        <v>38</v>
      </c>
      <c r="E971" s="12" t="s">
        <v>83</v>
      </c>
      <c r="F971" s="12" t="s">
        <v>165</v>
      </c>
      <c r="G971" s="12" t="s">
        <v>178</v>
      </c>
      <c r="H971" s="16"/>
      <c r="I971" s="16"/>
      <c r="J971" s="16"/>
      <c r="K971" s="16"/>
      <c r="L971" s="64"/>
      <c r="M971" s="15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2.75" customHeight="1" x14ac:dyDescent="0.25">
      <c r="A972" s="17">
        <v>1093</v>
      </c>
      <c r="B972" s="12" t="s">
        <v>1059</v>
      </c>
      <c r="C972" s="12">
        <v>7</v>
      </c>
      <c r="D972" s="12" t="s">
        <v>38</v>
      </c>
      <c r="E972" s="12" t="s">
        <v>83</v>
      </c>
      <c r="F972" s="12" t="s">
        <v>165</v>
      </c>
      <c r="G972" s="12" t="s">
        <v>178</v>
      </c>
      <c r="H972" s="16"/>
      <c r="I972" s="16"/>
      <c r="J972" s="16"/>
      <c r="K972" s="16"/>
      <c r="L972" s="64"/>
      <c r="M972" s="15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2.75" customHeight="1" x14ac:dyDescent="0.25">
      <c r="A973" s="17">
        <v>1094</v>
      </c>
      <c r="B973" s="12" t="s">
        <v>1060</v>
      </c>
      <c r="C973" s="12">
        <v>7</v>
      </c>
      <c r="D973" s="12" t="s">
        <v>38</v>
      </c>
      <c r="E973" s="12" t="s">
        <v>83</v>
      </c>
      <c r="F973" s="12" t="s">
        <v>165</v>
      </c>
      <c r="G973" s="12" t="s">
        <v>178</v>
      </c>
      <c r="H973" s="16"/>
      <c r="I973" s="16"/>
      <c r="J973" s="16"/>
      <c r="K973" s="16"/>
      <c r="L973" s="64"/>
      <c r="M973" s="15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2.75" customHeight="1" x14ac:dyDescent="0.25">
      <c r="A974" s="17">
        <v>1095</v>
      </c>
      <c r="B974" s="17" t="s">
        <v>1061</v>
      </c>
      <c r="C974" s="12">
        <v>8</v>
      </c>
      <c r="D974" s="12" t="s">
        <v>38</v>
      </c>
      <c r="E974" s="12" t="s">
        <v>83</v>
      </c>
      <c r="F974" s="12" t="s">
        <v>165</v>
      </c>
      <c r="G974" s="12" t="s">
        <v>178</v>
      </c>
      <c r="H974" s="16"/>
      <c r="I974" s="16"/>
      <c r="J974" s="16"/>
      <c r="K974" s="16"/>
      <c r="L974" s="64"/>
      <c r="M974" s="15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2.75" customHeight="1" x14ac:dyDescent="0.25">
      <c r="A975" s="17">
        <v>1096</v>
      </c>
      <c r="B975" s="17" t="s">
        <v>1062</v>
      </c>
      <c r="C975" s="12">
        <v>8</v>
      </c>
      <c r="D975" s="12" t="s">
        <v>38</v>
      </c>
      <c r="E975" s="12" t="s">
        <v>83</v>
      </c>
      <c r="F975" s="12" t="s">
        <v>165</v>
      </c>
      <c r="G975" s="12" t="s">
        <v>178</v>
      </c>
      <c r="H975" s="16"/>
      <c r="I975" s="16"/>
      <c r="J975" s="16"/>
      <c r="K975" s="16"/>
      <c r="L975" s="64"/>
      <c r="M975" s="15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2.75" customHeight="1" x14ac:dyDescent="0.25">
      <c r="A976" s="17">
        <v>1097</v>
      </c>
      <c r="B976" s="17" t="s">
        <v>1063</v>
      </c>
      <c r="C976" s="12">
        <v>8</v>
      </c>
      <c r="D976" s="12" t="s">
        <v>38</v>
      </c>
      <c r="E976" s="12" t="s">
        <v>83</v>
      </c>
      <c r="F976" s="12" t="s">
        <v>165</v>
      </c>
      <c r="G976" s="12" t="s">
        <v>178</v>
      </c>
      <c r="H976" s="16"/>
      <c r="I976" s="16"/>
      <c r="J976" s="16"/>
      <c r="K976" s="16"/>
      <c r="L976" s="64"/>
      <c r="M976" s="15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2.75" customHeight="1" x14ac:dyDescent="0.25">
      <c r="A977" s="17">
        <v>1098</v>
      </c>
      <c r="B977" s="17" t="s">
        <v>1064</v>
      </c>
      <c r="C977" s="12">
        <v>8</v>
      </c>
      <c r="D977" s="12" t="s">
        <v>38</v>
      </c>
      <c r="E977" s="12" t="s">
        <v>83</v>
      </c>
      <c r="F977" s="12" t="s">
        <v>165</v>
      </c>
      <c r="G977" s="12" t="s">
        <v>178</v>
      </c>
      <c r="H977" s="16"/>
      <c r="I977" s="16"/>
      <c r="J977" s="16"/>
      <c r="K977" s="16"/>
      <c r="L977" s="64"/>
      <c r="M977" s="15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2.75" customHeight="1" x14ac:dyDescent="0.25">
      <c r="A978" s="17">
        <v>1099</v>
      </c>
      <c r="B978" s="17" t="s">
        <v>1065</v>
      </c>
      <c r="C978" s="12">
        <v>8</v>
      </c>
      <c r="D978" s="12" t="s">
        <v>38</v>
      </c>
      <c r="E978" s="12" t="s">
        <v>83</v>
      </c>
      <c r="F978" s="12" t="s">
        <v>165</v>
      </c>
      <c r="G978" s="12" t="s">
        <v>178</v>
      </c>
      <c r="H978" s="16"/>
      <c r="I978" s="16"/>
      <c r="J978" s="16"/>
      <c r="K978" s="16"/>
      <c r="L978" s="64"/>
      <c r="M978" s="15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2.75" customHeight="1" x14ac:dyDescent="0.25">
      <c r="A979" s="17">
        <v>1100</v>
      </c>
      <c r="B979" s="12" t="s">
        <v>1066</v>
      </c>
      <c r="C979" s="12">
        <v>8</v>
      </c>
      <c r="D979" s="12" t="s">
        <v>38</v>
      </c>
      <c r="E979" s="12" t="s">
        <v>83</v>
      </c>
      <c r="F979" s="12" t="s">
        <v>165</v>
      </c>
      <c r="G979" s="12" t="s">
        <v>178</v>
      </c>
      <c r="H979" s="16"/>
      <c r="I979" s="16"/>
      <c r="J979" s="16"/>
      <c r="K979" s="16"/>
      <c r="L979" s="64"/>
      <c r="M979" s="15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2.75" customHeight="1" x14ac:dyDescent="0.25">
      <c r="A980" s="17">
        <v>1101</v>
      </c>
      <c r="B980" s="17" t="s">
        <v>1067</v>
      </c>
      <c r="C980" s="12">
        <v>8</v>
      </c>
      <c r="D980" s="12" t="s">
        <v>38</v>
      </c>
      <c r="E980" s="12" t="s">
        <v>83</v>
      </c>
      <c r="F980" s="12" t="s">
        <v>165</v>
      </c>
      <c r="G980" s="12" t="s">
        <v>178</v>
      </c>
      <c r="H980" s="16"/>
      <c r="I980" s="16"/>
      <c r="J980" s="16"/>
      <c r="K980" s="16"/>
      <c r="L980" s="64"/>
      <c r="M980" s="15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2.75" customHeight="1" x14ac:dyDescent="0.25">
      <c r="A981" s="17">
        <v>1102</v>
      </c>
      <c r="B981" s="17" t="s">
        <v>1068</v>
      </c>
      <c r="C981" s="12">
        <v>8</v>
      </c>
      <c r="D981" s="12" t="s">
        <v>38</v>
      </c>
      <c r="E981" s="12" t="s">
        <v>83</v>
      </c>
      <c r="F981" s="12" t="s">
        <v>165</v>
      </c>
      <c r="G981" s="12" t="s">
        <v>178</v>
      </c>
      <c r="H981" s="16"/>
      <c r="I981" s="16"/>
      <c r="J981" s="16"/>
      <c r="K981" s="16"/>
      <c r="L981" s="64"/>
      <c r="M981" s="15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2.75" customHeight="1" x14ac:dyDescent="0.25">
      <c r="A982" s="17">
        <v>1103</v>
      </c>
      <c r="B982" s="17" t="s">
        <v>1069</v>
      </c>
      <c r="C982" s="12">
        <v>8</v>
      </c>
      <c r="D982" s="12" t="s">
        <v>38</v>
      </c>
      <c r="E982" s="12" t="s">
        <v>83</v>
      </c>
      <c r="F982" s="12" t="s">
        <v>165</v>
      </c>
      <c r="G982" s="12" t="s">
        <v>178</v>
      </c>
      <c r="H982" s="16"/>
      <c r="I982" s="16"/>
      <c r="J982" s="16"/>
      <c r="K982" s="16"/>
      <c r="L982" s="64"/>
      <c r="M982" s="15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2.75" customHeight="1" x14ac:dyDescent="0.25">
      <c r="A983" s="17">
        <v>1104</v>
      </c>
      <c r="B983" s="17" t="s">
        <v>1070</v>
      </c>
      <c r="C983" s="12">
        <v>8</v>
      </c>
      <c r="D983" s="12" t="s">
        <v>38</v>
      </c>
      <c r="E983" s="12" t="s">
        <v>83</v>
      </c>
      <c r="F983" s="12" t="s">
        <v>165</v>
      </c>
      <c r="G983" s="12" t="s">
        <v>178</v>
      </c>
      <c r="H983" s="16"/>
      <c r="I983" s="16"/>
      <c r="J983" s="16"/>
      <c r="K983" s="16"/>
      <c r="L983" s="64"/>
      <c r="M983" s="15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2.75" customHeight="1" x14ac:dyDescent="0.25">
      <c r="A984" s="17">
        <v>1105</v>
      </c>
      <c r="B984" s="12" t="s">
        <v>1071</v>
      </c>
      <c r="C984" s="12">
        <v>8</v>
      </c>
      <c r="D984" s="12" t="s">
        <v>38</v>
      </c>
      <c r="E984" s="12" t="s">
        <v>83</v>
      </c>
      <c r="F984" s="12" t="s">
        <v>165</v>
      </c>
      <c r="G984" s="12" t="s">
        <v>178</v>
      </c>
      <c r="H984" s="16"/>
      <c r="I984" s="16"/>
      <c r="J984" s="16"/>
      <c r="K984" s="16"/>
      <c r="L984" s="64"/>
      <c r="M984" s="15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2.75" customHeight="1" x14ac:dyDescent="0.25">
      <c r="A985" s="17">
        <v>1106</v>
      </c>
      <c r="B985" s="12" t="s">
        <v>1072</v>
      </c>
      <c r="C985" s="12">
        <v>4</v>
      </c>
      <c r="D985" s="12" t="s">
        <v>38</v>
      </c>
      <c r="E985" s="12" t="s">
        <v>20</v>
      </c>
      <c r="F985" s="12" t="s">
        <v>21</v>
      </c>
      <c r="G985" s="12" t="s">
        <v>22</v>
      </c>
      <c r="H985" s="16"/>
      <c r="I985" s="16"/>
      <c r="J985" s="16"/>
      <c r="K985" s="16"/>
      <c r="L985" s="64"/>
      <c r="M985" s="15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2.75" customHeight="1" x14ac:dyDescent="0.25">
      <c r="A986" s="17">
        <v>1201</v>
      </c>
      <c r="B986" s="12" t="s">
        <v>1073</v>
      </c>
      <c r="C986" s="12">
        <v>0</v>
      </c>
      <c r="D986" s="12" t="s">
        <v>72</v>
      </c>
      <c r="E986" s="12" t="s">
        <v>20</v>
      </c>
      <c r="F986" s="12" t="s">
        <v>21</v>
      </c>
      <c r="G986" s="12" t="s">
        <v>22</v>
      </c>
      <c r="H986" s="16"/>
      <c r="I986" s="16"/>
      <c r="J986" s="16"/>
      <c r="K986" s="16"/>
      <c r="L986" s="64"/>
      <c r="M986" s="15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2.75" customHeight="1" x14ac:dyDescent="0.25">
      <c r="A987" s="17">
        <v>1202</v>
      </c>
      <c r="B987" s="12" t="s">
        <v>1074</v>
      </c>
      <c r="C987" s="12">
        <v>0</v>
      </c>
      <c r="D987" s="12" t="s">
        <v>72</v>
      </c>
      <c r="E987" s="12" t="s">
        <v>20</v>
      </c>
      <c r="F987" s="12" t="s">
        <v>21</v>
      </c>
      <c r="G987" s="12" t="s">
        <v>22</v>
      </c>
      <c r="H987" s="16"/>
      <c r="I987" s="16"/>
      <c r="J987" s="16"/>
      <c r="K987" s="16"/>
      <c r="L987" s="64"/>
      <c r="M987" s="15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2.75" customHeight="1" x14ac:dyDescent="0.25">
      <c r="A988" s="17">
        <v>1203</v>
      </c>
      <c r="B988" s="12" t="s">
        <v>1075</v>
      </c>
      <c r="C988" s="12">
        <v>0</v>
      </c>
      <c r="D988" s="12" t="s">
        <v>72</v>
      </c>
      <c r="E988" s="12" t="s">
        <v>20</v>
      </c>
      <c r="F988" s="12" t="s">
        <v>21</v>
      </c>
      <c r="G988" s="12" t="s">
        <v>22</v>
      </c>
      <c r="H988" s="16"/>
      <c r="I988" s="16"/>
      <c r="J988" s="16"/>
      <c r="K988" s="16"/>
      <c r="L988" s="64"/>
      <c r="M988" s="15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2.75" customHeight="1" x14ac:dyDescent="0.25">
      <c r="A989" s="17">
        <v>1204</v>
      </c>
      <c r="B989" s="12" t="s">
        <v>1076</v>
      </c>
      <c r="C989" s="12">
        <v>0</v>
      </c>
      <c r="D989" s="12" t="s">
        <v>72</v>
      </c>
      <c r="E989" s="12" t="s">
        <v>83</v>
      </c>
      <c r="F989" s="12" t="s">
        <v>21</v>
      </c>
      <c r="G989" s="12" t="s">
        <v>84</v>
      </c>
      <c r="H989" s="16"/>
      <c r="I989" s="16"/>
      <c r="J989" s="16"/>
      <c r="K989" s="16"/>
      <c r="L989" s="64"/>
      <c r="M989" s="15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2.75" customHeight="1" x14ac:dyDescent="0.25">
      <c r="A990" s="17">
        <v>1205</v>
      </c>
      <c r="B990" s="12" t="s">
        <v>1077</v>
      </c>
      <c r="C990" s="12">
        <v>1</v>
      </c>
      <c r="D990" s="12" t="s">
        <v>72</v>
      </c>
      <c r="E990" s="12" t="s">
        <v>20</v>
      </c>
      <c r="F990" s="12" t="s">
        <v>21</v>
      </c>
      <c r="G990" s="12" t="s">
        <v>22</v>
      </c>
      <c r="H990" s="16"/>
      <c r="I990" s="16"/>
      <c r="J990" s="16"/>
      <c r="K990" s="16"/>
      <c r="L990" s="64"/>
      <c r="M990" s="15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2.75" customHeight="1" x14ac:dyDescent="0.25">
      <c r="A991" s="17">
        <v>1206</v>
      </c>
      <c r="B991" s="12" t="s">
        <v>1078</v>
      </c>
      <c r="C991" s="12">
        <v>1</v>
      </c>
      <c r="D991" s="12" t="s">
        <v>72</v>
      </c>
      <c r="E991" s="12" t="s">
        <v>20</v>
      </c>
      <c r="F991" s="12" t="s">
        <v>21</v>
      </c>
      <c r="G991" s="12" t="s">
        <v>22</v>
      </c>
      <c r="H991" s="16"/>
      <c r="I991" s="16"/>
      <c r="J991" s="16"/>
      <c r="K991" s="16"/>
      <c r="L991" s="64"/>
      <c r="M991" s="15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2.75" customHeight="1" x14ac:dyDescent="0.25">
      <c r="A992" s="17">
        <v>1207</v>
      </c>
      <c r="B992" s="12" t="s">
        <v>1079</v>
      </c>
      <c r="C992" s="12">
        <v>1</v>
      </c>
      <c r="D992" s="12" t="s">
        <v>72</v>
      </c>
      <c r="E992" s="12" t="s">
        <v>20</v>
      </c>
      <c r="F992" s="12" t="s">
        <v>21</v>
      </c>
      <c r="G992" s="12" t="s">
        <v>22</v>
      </c>
      <c r="H992" s="16"/>
      <c r="I992" s="16"/>
      <c r="J992" s="16"/>
      <c r="K992" s="16"/>
      <c r="L992" s="64"/>
      <c r="M992" s="15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2.75" customHeight="1" x14ac:dyDescent="0.25">
      <c r="A993" s="17">
        <v>1208</v>
      </c>
      <c r="B993" s="12" t="s">
        <v>1080</v>
      </c>
      <c r="C993" s="12">
        <v>1</v>
      </c>
      <c r="D993" s="12" t="s">
        <v>72</v>
      </c>
      <c r="E993" s="12" t="s">
        <v>83</v>
      </c>
      <c r="F993" s="12" t="s">
        <v>21</v>
      </c>
      <c r="G993" s="12" t="s">
        <v>84</v>
      </c>
      <c r="H993" s="16"/>
      <c r="I993" s="16"/>
      <c r="J993" s="16"/>
      <c r="K993" s="16"/>
      <c r="L993" s="64"/>
      <c r="M993" s="15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2.75" customHeight="1" x14ac:dyDescent="0.25">
      <c r="A994" s="17">
        <v>1209</v>
      </c>
      <c r="B994" s="12" t="s">
        <v>1081</v>
      </c>
      <c r="C994" s="12">
        <v>1</v>
      </c>
      <c r="D994" s="12" t="s">
        <v>72</v>
      </c>
      <c r="E994" s="12" t="s">
        <v>83</v>
      </c>
      <c r="F994" s="12" t="s">
        <v>21</v>
      </c>
      <c r="G994" s="12" t="s">
        <v>84</v>
      </c>
      <c r="H994" s="16"/>
      <c r="I994" s="16"/>
      <c r="J994" s="16"/>
      <c r="K994" s="16"/>
      <c r="L994" s="64"/>
      <c r="M994" s="15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2.75" customHeight="1" x14ac:dyDescent="0.25">
      <c r="A995" s="17">
        <v>1210</v>
      </c>
      <c r="B995" s="12" t="s">
        <v>1082</v>
      </c>
      <c r="C995" s="12">
        <v>1</v>
      </c>
      <c r="D995" s="12" t="s">
        <v>72</v>
      </c>
      <c r="E995" s="12" t="s">
        <v>83</v>
      </c>
      <c r="F995" s="12" t="s">
        <v>21</v>
      </c>
      <c r="G995" s="12" t="s">
        <v>84</v>
      </c>
      <c r="H995" s="16"/>
      <c r="I995" s="16"/>
      <c r="J995" s="16"/>
      <c r="K995" s="16"/>
      <c r="L995" s="64"/>
      <c r="M995" s="15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2.75" customHeight="1" x14ac:dyDescent="0.25">
      <c r="A996" s="17">
        <v>1211</v>
      </c>
      <c r="B996" s="12" t="s">
        <v>1083</v>
      </c>
      <c r="C996" s="12">
        <v>2</v>
      </c>
      <c r="D996" s="12" t="s">
        <v>72</v>
      </c>
      <c r="E996" s="12" t="s">
        <v>20</v>
      </c>
      <c r="F996" s="12" t="s">
        <v>21</v>
      </c>
      <c r="G996" s="12" t="s">
        <v>22</v>
      </c>
      <c r="H996" s="16"/>
      <c r="I996" s="16"/>
      <c r="J996" s="16"/>
      <c r="K996" s="16"/>
      <c r="L996" s="64"/>
      <c r="M996" s="15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2.75" customHeight="1" x14ac:dyDescent="0.25">
      <c r="A997" s="17">
        <v>1212</v>
      </c>
      <c r="B997" s="12" t="s">
        <v>1084</v>
      </c>
      <c r="C997" s="12">
        <v>2</v>
      </c>
      <c r="D997" s="12" t="s">
        <v>72</v>
      </c>
      <c r="E997" s="12" t="s">
        <v>20</v>
      </c>
      <c r="F997" s="12" t="s">
        <v>21</v>
      </c>
      <c r="G997" s="12" t="s">
        <v>22</v>
      </c>
      <c r="H997" s="16"/>
      <c r="I997" s="16"/>
      <c r="J997" s="16"/>
      <c r="K997" s="16"/>
      <c r="L997" s="64"/>
      <c r="M997" s="15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2.75" customHeight="1" x14ac:dyDescent="0.25">
      <c r="A998" s="17">
        <v>1213</v>
      </c>
      <c r="B998" s="12" t="s">
        <v>1085</v>
      </c>
      <c r="C998" s="12">
        <v>2</v>
      </c>
      <c r="D998" s="12" t="s">
        <v>72</v>
      </c>
      <c r="E998" s="12" t="s">
        <v>20</v>
      </c>
      <c r="F998" s="12" t="s">
        <v>21</v>
      </c>
      <c r="G998" s="12" t="s">
        <v>22</v>
      </c>
      <c r="H998" s="16"/>
      <c r="I998" s="16"/>
      <c r="J998" s="16"/>
      <c r="K998" s="16"/>
      <c r="L998" s="64"/>
      <c r="M998" s="15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2.75" customHeight="1" x14ac:dyDescent="0.25">
      <c r="A999" s="17">
        <v>1214</v>
      </c>
      <c r="B999" s="12" t="s">
        <v>1086</v>
      </c>
      <c r="C999" s="12">
        <v>2</v>
      </c>
      <c r="D999" s="12" t="s">
        <v>72</v>
      </c>
      <c r="E999" s="12" t="s">
        <v>20</v>
      </c>
      <c r="F999" s="12" t="s">
        <v>21</v>
      </c>
      <c r="G999" s="12" t="s">
        <v>22</v>
      </c>
      <c r="H999" s="16"/>
      <c r="I999" s="16"/>
      <c r="J999" s="16"/>
      <c r="K999" s="16"/>
      <c r="L999" s="64"/>
      <c r="M999" s="15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2.75" customHeight="1" x14ac:dyDescent="0.25">
      <c r="A1000" s="17">
        <v>1215</v>
      </c>
      <c r="B1000" s="12" t="s">
        <v>1087</v>
      </c>
      <c r="C1000" s="12">
        <v>2</v>
      </c>
      <c r="D1000" s="12" t="s">
        <v>72</v>
      </c>
      <c r="E1000" s="12" t="s">
        <v>83</v>
      </c>
      <c r="F1000" s="12" t="s">
        <v>21</v>
      </c>
      <c r="G1000" s="12" t="s">
        <v>84</v>
      </c>
      <c r="H1000" s="16"/>
      <c r="I1000" s="16"/>
      <c r="J1000" s="16"/>
      <c r="K1000" s="16"/>
      <c r="L1000" s="64"/>
      <c r="M1000" s="15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2.75" customHeight="1" x14ac:dyDescent="0.25">
      <c r="A1001" s="17">
        <v>1216</v>
      </c>
      <c r="B1001" s="12" t="s">
        <v>1088</v>
      </c>
      <c r="C1001" s="12">
        <v>3</v>
      </c>
      <c r="D1001" s="12" t="s">
        <v>72</v>
      </c>
      <c r="E1001" s="12" t="s">
        <v>20</v>
      </c>
      <c r="F1001" s="12" t="s">
        <v>21</v>
      </c>
      <c r="G1001" s="12" t="s">
        <v>22</v>
      </c>
      <c r="H1001" s="16"/>
      <c r="I1001" s="16"/>
      <c r="J1001" s="16"/>
      <c r="K1001" s="16"/>
      <c r="L1001" s="64"/>
      <c r="M1001" s="15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2.75" customHeight="1" x14ac:dyDescent="0.25">
      <c r="A1002" s="17">
        <v>1217</v>
      </c>
      <c r="B1002" s="12" t="s">
        <v>1089</v>
      </c>
      <c r="C1002" s="12">
        <v>4</v>
      </c>
      <c r="D1002" s="12" t="s">
        <v>72</v>
      </c>
      <c r="E1002" s="12" t="s">
        <v>20</v>
      </c>
      <c r="F1002" s="12" t="s">
        <v>21</v>
      </c>
      <c r="G1002" s="12" t="s">
        <v>22</v>
      </c>
      <c r="H1002" s="16"/>
      <c r="I1002" s="16"/>
      <c r="J1002" s="16"/>
      <c r="K1002" s="16"/>
      <c r="L1002" s="64"/>
      <c r="M1002" s="15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2.75" customHeight="1" x14ac:dyDescent="0.25">
      <c r="A1003" s="17">
        <v>1218</v>
      </c>
      <c r="B1003" s="12" t="s">
        <v>1090</v>
      </c>
      <c r="C1003" s="12">
        <v>4</v>
      </c>
      <c r="D1003" s="12" t="s">
        <v>72</v>
      </c>
      <c r="E1003" s="12" t="s">
        <v>20</v>
      </c>
      <c r="F1003" s="12" t="s">
        <v>21</v>
      </c>
      <c r="G1003" s="12" t="s">
        <v>22</v>
      </c>
      <c r="H1003" s="16"/>
      <c r="I1003" s="16"/>
      <c r="J1003" s="16"/>
      <c r="K1003" s="16"/>
      <c r="L1003" s="64"/>
      <c r="M1003" s="15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2.75" customHeight="1" x14ac:dyDescent="0.25">
      <c r="A1004" s="17">
        <v>1219</v>
      </c>
      <c r="B1004" s="12" t="s">
        <v>1091</v>
      </c>
      <c r="C1004" s="12">
        <v>4</v>
      </c>
      <c r="D1004" s="12" t="s">
        <v>72</v>
      </c>
      <c r="E1004" s="12" t="s">
        <v>83</v>
      </c>
      <c r="F1004" s="12" t="s">
        <v>21</v>
      </c>
      <c r="G1004" s="12" t="s">
        <v>84</v>
      </c>
      <c r="H1004" s="16"/>
      <c r="I1004" s="16"/>
      <c r="J1004" s="16"/>
      <c r="K1004" s="16"/>
      <c r="L1004" s="64"/>
      <c r="M1004" s="15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2.75" customHeight="1" x14ac:dyDescent="0.25">
      <c r="A1005" s="17">
        <v>1220</v>
      </c>
      <c r="B1005" s="12" t="s">
        <v>1092</v>
      </c>
      <c r="C1005" s="12">
        <v>4</v>
      </c>
      <c r="D1005" s="12" t="s">
        <v>72</v>
      </c>
      <c r="E1005" s="12" t="s">
        <v>83</v>
      </c>
      <c r="F1005" s="12" t="s">
        <v>21</v>
      </c>
      <c r="G1005" s="12" t="s">
        <v>84</v>
      </c>
      <c r="H1005" s="16"/>
      <c r="I1005" s="16"/>
      <c r="J1005" s="16"/>
      <c r="K1005" s="16"/>
      <c r="L1005" s="64"/>
      <c r="M1005" s="15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2.75" customHeight="1" x14ac:dyDescent="0.25">
      <c r="A1006" s="17">
        <v>1221</v>
      </c>
      <c r="B1006" s="12" t="s">
        <v>1093</v>
      </c>
      <c r="C1006" s="12">
        <v>4</v>
      </c>
      <c r="D1006" s="12" t="s">
        <v>72</v>
      </c>
      <c r="E1006" s="12" t="s">
        <v>83</v>
      </c>
      <c r="F1006" s="12" t="s">
        <v>21</v>
      </c>
      <c r="G1006" s="12" t="s">
        <v>84</v>
      </c>
      <c r="H1006" s="16"/>
      <c r="I1006" s="16"/>
      <c r="J1006" s="16"/>
      <c r="K1006" s="16"/>
      <c r="L1006" s="64"/>
      <c r="M1006" s="15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ht="12.75" customHeight="1" x14ac:dyDescent="0.25">
      <c r="A1007" s="17">
        <v>1222</v>
      </c>
      <c r="B1007" s="12" t="s">
        <v>1094</v>
      </c>
      <c r="C1007" s="12">
        <v>4</v>
      </c>
      <c r="D1007" s="12" t="s">
        <v>72</v>
      </c>
      <c r="E1007" s="12" t="s">
        <v>83</v>
      </c>
      <c r="F1007" s="12" t="s">
        <v>21</v>
      </c>
      <c r="G1007" s="12" t="s">
        <v>84</v>
      </c>
      <c r="H1007" s="16"/>
      <c r="I1007" s="16"/>
      <c r="J1007" s="16"/>
      <c r="K1007" s="16"/>
      <c r="L1007" s="64"/>
      <c r="M1007" s="15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ht="12.75" customHeight="1" x14ac:dyDescent="0.25">
      <c r="A1008" s="17">
        <v>1223</v>
      </c>
      <c r="B1008" s="12" t="s">
        <v>1095</v>
      </c>
      <c r="C1008" s="12">
        <v>5</v>
      </c>
      <c r="D1008" s="12" t="s">
        <v>72</v>
      </c>
      <c r="E1008" s="12" t="s">
        <v>83</v>
      </c>
      <c r="F1008" s="12" t="s">
        <v>131</v>
      </c>
      <c r="G1008" s="12" t="s">
        <v>151</v>
      </c>
      <c r="H1008" s="16"/>
      <c r="I1008" s="16"/>
      <c r="J1008" s="16"/>
      <c r="K1008" s="16"/>
      <c r="L1008" s="64"/>
      <c r="M1008" s="15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ht="12.75" customHeight="1" x14ac:dyDescent="0.25">
      <c r="A1009" s="17">
        <v>1224</v>
      </c>
      <c r="B1009" s="12" t="s">
        <v>1096</v>
      </c>
      <c r="C1009" s="12">
        <v>5</v>
      </c>
      <c r="D1009" s="12" t="s">
        <v>72</v>
      </c>
      <c r="E1009" s="12" t="s">
        <v>83</v>
      </c>
      <c r="F1009" s="12" t="s">
        <v>131</v>
      </c>
      <c r="G1009" s="12" t="s">
        <v>151</v>
      </c>
      <c r="H1009" s="16"/>
      <c r="I1009" s="16"/>
      <c r="J1009" s="16"/>
      <c r="K1009" s="16"/>
      <c r="L1009" s="64"/>
      <c r="M1009" s="15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spans="1:26" ht="12.75" customHeight="1" x14ac:dyDescent="0.25">
      <c r="A1010" s="17">
        <v>1225</v>
      </c>
      <c r="B1010" s="12" t="s">
        <v>1097</v>
      </c>
      <c r="C1010" s="12">
        <v>5</v>
      </c>
      <c r="D1010" s="12" t="s">
        <v>72</v>
      </c>
      <c r="E1010" s="12" t="s">
        <v>83</v>
      </c>
      <c r="F1010" s="12" t="s">
        <v>131</v>
      </c>
      <c r="G1010" s="12" t="s">
        <v>151</v>
      </c>
      <c r="H1010" s="16"/>
      <c r="I1010" s="16"/>
      <c r="J1010" s="16"/>
      <c r="K1010" s="16"/>
      <c r="L1010" s="64"/>
      <c r="M1010" s="15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spans="1:26" ht="12.75" customHeight="1" x14ac:dyDescent="0.25">
      <c r="A1011" s="17">
        <v>1226</v>
      </c>
      <c r="B1011" s="12" t="s">
        <v>1098</v>
      </c>
      <c r="C1011" s="12">
        <v>6</v>
      </c>
      <c r="D1011" s="12" t="s">
        <v>72</v>
      </c>
      <c r="E1011" s="12" t="s">
        <v>20</v>
      </c>
      <c r="F1011" s="12" t="s">
        <v>131</v>
      </c>
      <c r="G1011" s="12" t="s">
        <v>132</v>
      </c>
      <c r="H1011" s="16"/>
      <c r="I1011" s="16"/>
      <c r="J1011" s="16"/>
      <c r="K1011" s="16"/>
      <c r="L1011" s="64"/>
      <c r="M1011" s="15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spans="1:26" ht="12.75" customHeight="1" x14ac:dyDescent="0.25">
      <c r="A1012" s="17">
        <v>1227</v>
      </c>
      <c r="B1012" s="12" t="s">
        <v>1099</v>
      </c>
      <c r="C1012" s="12">
        <v>6</v>
      </c>
      <c r="D1012" s="12" t="s">
        <v>72</v>
      </c>
      <c r="E1012" s="12" t="s">
        <v>20</v>
      </c>
      <c r="F1012" s="12" t="s">
        <v>131</v>
      </c>
      <c r="G1012" s="12" t="s">
        <v>132</v>
      </c>
      <c r="H1012" s="16"/>
      <c r="I1012" s="16"/>
      <c r="J1012" s="16"/>
      <c r="K1012" s="16"/>
      <c r="L1012" s="64"/>
      <c r="M1012" s="15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spans="1:26" ht="12.75" customHeight="1" x14ac:dyDescent="0.25">
      <c r="A1013" s="17">
        <v>1228</v>
      </c>
      <c r="B1013" s="12" t="s">
        <v>1100</v>
      </c>
      <c r="C1013" s="12">
        <v>6</v>
      </c>
      <c r="D1013" s="12" t="s">
        <v>72</v>
      </c>
      <c r="E1013" s="12" t="s">
        <v>20</v>
      </c>
      <c r="F1013" s="12" t="s">
        <v>131</v>
      </c>
      <c r="G1013" s="12" t="s">
        <v>132</v>
      </c>
      <c r="H1013" s="16"/>
      <c r="I1013" s="16"/>
      <c r="J1013" s="16"/>
      <c r="K1013" s="16"/>
      <c r="L1013" s="64"/>
      <c r="M1013" s="15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</row>
    <row r="1014" spans="1:26" ht="12.75" customHeight="1" x14ac:dyDescent="0.25">
      <c r="A1014" s="17">
        <v>1229</v>
      </c>
      <c r="B1014" s="12" t="s">
        <v>1101</v>
      </c>
      <c r="C1014" s="12">
        <v>6</v>
      </c>
      <c r="D1014" s="12" t="s">
        <v>72</v>
      </c>
      <c r="E1014" s="12" t="s">
        <v>83</v>
      </c>
      <c r="F1014" s="12" t="s">
        <v>131</v>
      </c>
      <c r="G1014" s="12" t="s">
        <v>151</v>
      </c>
      <c r="H1014" s="16"/>
      <c r="I1014" s="16"/>
      <c r="J1014" s="16"/>
      <c r="K1014" s="16"/>
      <c r="L1014" s="64"/>
      <c r="M1014" s="15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</row>
    <row r="1015" spans="1:26" ht="12.75" customHeight="1" x14ac:dyDescent="0.25">
      <c r="A1015" s="17">
        <v>1230</v>
      </c>
      <c r="B1015" s="12" t="s">
        <v>1102</v>
      </c>
      <c r="C1015" s="12">
        <v>7</v>
      </c>
      <c r="D1015" s="12" t="s">
        <v>72</v>
      </c>
      <c r="E1015" s="12" t="s">
        <v>20</v>
      </c>
      <c r="F1015" s="12" t="s">
        <v>165</v>
      </c>
      <c r="G1015" s="12" t="s">
        <v>166</v>
      </c>
      <c r="H1015" s="16"/>
      <c r="I1015" s="16"/>
      <c r="J1015" s="16"/>
      <c r="K1015" s="16"/>
      <c r="L1015" s="64"/>
      <c r="M1015" s="15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</row>
    <row r="1016" spans="1:26" ht="12.75" customHeight="1" x14ac:dyDescent="0.25">
      <c r="A1016" s="17">
        <v>1231</v>
      </c>
      <c r="B1016" s="12" t="s">
        <v>1103</v>
      </c>
      <c r="C1016" s="12">
        <v>7</v>
      </c>
      <c r="D1016" s="12" t="s">
        <v>72</v>
      </c>
      <c r="E1016" s="12" t="s">
        <v>83</v>
      </c>
      <c r="F1016" s="12" t="s">
        <v>165</v>
      </c>
      <c r="G1016" s="12" t="s">
        <v>178</v>
      </c>
      <c r="H1016" s="16"/>
      <c r="I1016" s="16"/>
      <c r="J1016" s="16"/>
      <c r="K1016" s="16"/>
      <c r="L1016" s="64"/>
      <c r="M1016" s="15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</row>
    <row r="1017" spans="1:26" ht="12.75" customHeight="1" x14ac:dyDescent="0.25">
      <c r="A1017" s="17">
        <v>1232</v>
      </c>
      <c r="B1017" s="12" t="s">
        <v>1104</v>
      </c>
      <c r="C1017" s="12">
        <v>7</v>
      </c>
      <c r="D1017" s="12" t="s">
        <v>72</v>
      </c>
      <c r="E1017" s="12" t="s">
        <v>83</v>
      </c>
      <c r="F1017" s="12" t="s">
        <v>165</v>
      </c>
      <c r="G1017" s="12" t="s">
        <v>178</v>
      </c>
      <c r="H1017" s="16"/>
      <c r="I1017" s="16"/>
      <c r="J1017" s="16"/>
      <c r="K1017" s="16"/>
      <c r="L1017" s="64"/>
      <c r="M1017" s="15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</row>
    <row r="1018" spans="1:26" ht="12.75" customHeight="1" x14ac:dyDescent="0.25">
      <c r="A1018" s="17">
        <v>1233</v>
      </c>
      <c r="B1018" s="12" t="s">
        <v>1105</v>
      </c>
      <c r="C1018" s="12">
        <v>7</v>
      </c>
      <c r="D1018" s="12" t="s">
        <v>72</v>
      </c>
      <c r="E1018" s="12" t="s">
        <v>83</v>
      </c>
      <c r="F1018" s="12" t="s">
        <v>165</v>
      </c>
      <c r="G1018" s="12" t="s">
        <v>178</v>
      </c>
      <c r="H1018" s="16"/>
      <c r="I1018" s="16"/>
      <c r="J1018" s="16"/>
      <c r="K1018" s="16"/>
      <c r="L1018" s="64"/>
      <c r="M1018" s="15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</row>
    <row r="1019" spans="1:26" ht="12.75" customHeight="1" x14ac:dyDescent="0.25">
      <c r="A1019" s="17">
        <v>1234</v>
      </c>
      <c r="B1019" s="12" t="s">
        <v>1106</v>
      </c>
      <c r="C1019" s="12">
        <v>7</v>
      </c>
      <c r="D1019" s="12" t="s">
        <v>72</v>
      </c>
      <c r="E1019" s="12" t="s">
        <v>83</v>
      </c>
      <c r="F1019" s="12" t="s">
        <v>165</v>
      </c>
      <c r="G1019" s="12" t="s">
        <v>178</v>
      </c>
      <c r="H1019" s="16"/>
      <c r="I1019" s="16"/>
      <c r="J1019" s="16"/>
      <c r="K1019" s="16"/>
      <c r="L1019" s="64"/>
      <c r="M1019" s="15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</row>
    <row r="1020" spans="1:26" ht="12.75" customHeight="1" x14ac:dyDescent="0.25">
      <c r="A1020" s="17">
        <v>1235</v>
      </c>
      <c r="B1020" s="12" t="s">
        <v>1107</v>
      </c>
      <c r="C1020" s="12">
        <v>8</v>
      </c>
      <c r="D1020" s="12" t="s">
        <v>72</v>
      </c>
      <c r="E1020" s="12" t="s">
        <v>20</v>
      </c>
      <c r="F1020" s="12" t="s">
        <v>165</v>
      </c>
      <c r="G1020" s="12" t="s">
        <v>166</v>
      </c>
      <c r="H1020" s="16"/>
      <c r="I1020" s="16"/>
      <c r="J1020" s="16"/>
      <c r="K1020" s="16"/>
      <c r="L1020" s="64"/>
      <c r="M1020" s="15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</row>
    <row r="1021" spans="1:26" ht="12.75" customHeight="1" x14ac:dyDescent="0.25">
      <c r="A1021" s="17">
        <v>1236</v>
      </c>
      <c r="B1021" s="12" t="s">
        <v>1108</v>
      </c>
      <c r="C1021" s="12">
        <v>8</v>
      </c>
      <c r="D1021" s="12" t="s">
        <v>72</v>
      </c>
      <c r="E1021" s="12" t="s">
        <v>20</v>
      </c>
      <c r="F1021" s="12" t="s">
        <v>165</v>
      </c>
      <c r="G1021" s="12" t="s">
        <v>166</v>
      </c>
      <c r="H1021" s="16"/>
      <c r="I1021" s="16"/>
      <c r="J1021" s="16"/>
      <c r="K1021" s="16"/>
      <c r="L1021" s="64"/>
      <c r="M1021" s="15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</row>
    <row r="1022" spans="1:26" ht="12.75" customHeight="1" x14ac:dyDescent="0.25">
      <c r="A1022" s="15"/>
      <c r="B1022" s="15"/>
      <c r="C1022" s="15"/>
      <c r="D1022" s="15"/>
      <c r="E1022" s="15"/>
      <c r="F1022" s="15"/>
      <c r="G1022" s="64"/>
      <c r="H1022" s="64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48"/>
  <sheetViews>
    <sheetView tabSelected="1" workbookViewId="0">
      <pane ySplit="1" topLeftCell="A151" activePane="bottomLeft" state="frozen"/>
      <selection pane="bottomLeft" activeCell="E174" sqref="E174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9.85546875" customWidth="1"/>
    <col min="11" max="27" width="8.5703125" customWidth="1"/>
  </cols>
  <sheetData>
    <row r="1" spans="1:27" ht="18.75" x14ac:dyDescent="0.3">
      <c r="A1" s="1" t="s">
        <v>1</v>
      </c>
      <c r="B1" s="2" t="s">
        <v>2</v>
      </c>
      <c r="C1" s="3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8.75" x14ac:dyDescent="0.3">
      <c r="A2" s="155" t="s">
        <v>1</v>
      </c>
      <c r="B2" s="156"/>
      <c r="C2" s="156">
        <v>8</v>
      </c>
      <c r="D2" s="156">
        <v>2</v>
      </c>
      <c r="E2" s="156">
        <v>15</v>
      </c>
      <c r="F2" s="157" t="str">
        <f>+VLOOKUP(E2,Participants!$A$1:$F$1449,2,FALSE)</f>
        <v>Audra Lazzara</v>
      </c>
      <c r="G2" s="157" t="str">
        <f>+VLOOKUP(E2,Participants!$A$1:$F$1449,4,FALSE)</f>
        <v>BFS</v>
      </c>
      <c r="H2" s="157" t="str">
        <f>+VLOOKUP(E2,Participants!$A$1:$F$1449,5,FALSE)</f>
        <v>F</v>
      </c>
      <c r="I2" s="157">
        <f>+VLOOKUP(E2,Participants!$A$1:$F$1449,3,FALSE)</f>
        <v>3</v>
      </c>
      <c r="J2" s="157" t="str">
        <f>+VLOOKUP(E2,Participants!$A$1:$G$1449,7,FALSE)</f>
        <v>DEV GIRLS</v>
      </c>
      <c r="K2" s="158">
        <v>1</v>
      </c>
      <c r="L2" s="158">
        <v>10</v>
      </c>
    </row>
    <row r="3" spans="1:27" ht="18.75" x14ac:dyDescent="0.3">
      <c r="A3" s="155" t="s">
        <v>1</v>
      </c>
      <c r="B3" s="156"/>
      <c r="C3" s="156">
        <v>8.06</v>
      </c>
      <c r="D3" s="156">
        <v>1</v>
      </c>
      <c r="E3" s="156">
        <v>1039</v>
      </c>
      <c r="F3" s="157" t="str">
        <f>+VLOOKUP(E3,Participants!$A$1:$F$1449,2,FALSE)</f>
        <v>Leah Parker</v>
      </c>
      <c r="G3" s="157" t="str">
        <f>+VLOOKUP(E3,Participants!$A$1:$F$1449,4,FALSE)</f>
        <v>HTS</v>
      </c>
      <c r="H3" s="157" t="str">
        <f>+VLOOKUP(E3,Participants!$A$1:$F$1449,5,FALSE)</f>
        <v>F</v>
      </c>
      <c r="I3" s="157">
        <f>+VLOOKUP(E3,Participants!$A$1:$F$1449,3,FALSE)</f>
        <v>4</v>
      </c>
      <c r="J3" s="157" t="str">
        <f>+VLOOKUP(E3,Participants!$A$1:$G$1449,7,FALSE)</f>
        <v>DEV GIRLS</v>
      </c>
      <c r="K3" s="158">
        <v>2</v>
      </c>
      <c r="L3" s="158">
        <v>8</v>
      </c>
    </row>
    <row r="4" spans="1:27" ht="18.75" x14ac:dyDescent="0.3">
      <c r="A4" s="155" t="s">
        <v>1</v>
      </c>
      <c r="B4" s="156"/>
      <c r="C4" s="156">
        <v>8.09</v>
      </c>
      <c r="D4" s="156">
        <v>5</v>
      </c>
      <c r="E4" s="156">
        <v>931</v>
      </c>
      <c r="F4" s="157" t="str">
        <f>+VLOOKUP(E4,Participants!$A$1:$F$1449,2,FALSE)</f>
        <v>Kate Giannetta</v>
      </c>
      <c r="G4" s="157" t="str">
        <f>+VLOOKUP(E4,Participants!$A$1:$F$1449,4,FALSE)</f>
        <v>SBS</v>
      </c>
      <c r="H4" s="157" t="str">
        <f>+VLOOKUP(E4,Participants!$A$1:$F$1449,5,FALSE)</f>
        <v>F</v>
      </c>
      <c r="I4" s="157">
        <f>+VLOOKUP(E4,Participants!$A$1:$F$1449,3,FALSE)</f>
        <v>4</v>
      </c>
      <c r="J4" s="157" t="str">
        <f>+VLOOKUP(E4,Participants!$A$1:$G$1449,7,FALSE)</f>
        <v>DEV GIRLS</v>
      </c>
      <c r="K4" s="158">
        <v>3</v>
      </c>
      <c r="L4" s="158">
        <v>6</v>
      </c>
    </row>
    <row r="5" spans="1:27" ht="18.75" x14ac:dyDescent="0.3">
      <c r="A5" s="155" t="s">
        <v>1</v>
      </c>
      <c r="B5" s="156"/>
      <c r="C5" s="156">
        <v>8.19</v>
      </c>
      <c r="D5" s="156">
        <v>5</v>
      </c>
      <c r="E5" s="156">
        <v>109</v>
      </c>
      <c r="F5" s="157" t="str">
        <f>+VLOOKUP(E5,Participants!$A$1:$F$1449,2,FALSE)</f>
        <v>Kamari Behrens</v>
      </c>
      <c r="G5" s="157" t="str">
        <f>+VLOOKUP(E5,Participants!$A$1:$F$1449,4,FALSE)</f>
        <v>JFK</v>
      </c>
      <c r="H5" s="157" t="str">
        <f>+VLOOKUP(E5,Participants!$A$1:$F$1449,5,FALSE)</f>
        <v>F</v>
      </c>
      <c r="I5" s="157">
        <f>+VLOOKUP(E5,Participants!$A$1:$F$1449,3,FALSE)</f>
        <v>4</v>
      </c>
      <c r="J5" s="157" t="str">
        <f>+VLOOKUP(E5,Participants!$A$1:$G$1449,7,FALSE)</f>
        <v>DEV GIRLS</v>
      </c>
      <c r="K5" s="158">
        <v>4</v>
      </c>
      <c r="L5" s="158">
        <v>5</v>
      </c>
    </row>
    <row r="6" spans="1:27" ht="18.75" x14ac:dyDescent="0.3">
      <c r="A6" s="155" t="s">
        <v>1</v>
      </c>
      <c r="B6" s="156"/>
      <c r="C6" s="156">
        <v>8.3000000000000007</v>
      </c>
      <c r="D6" s="156">
        <v>3</v>
      </c>
      <c r="E6" s="156">
        <v>320</v>
      </c>
      <c r="F6" s="157" t="str">
        <f>+VLOOKUP(E6,Participants!$A$1:$F$1449,2,FALSE)</f>
        <v>Chloe Fettis</v>
      </c>
      <c r="G6" s="157" t="str">
        <f>+VLOOKUP(E6,Participants!$A$1:$F$1449,4,FALSE)</f>
        <v>BTA</v>
      </c>
      <c r="H6" s="157" t="str">
        <f>+VLOOKUP(E6,Participants!$A$1:$F$1449,5,FALSE)</f>
        <v>F</v>
      </c>
      <c r="I6" s="157">
        <f>+VLOOKUP(E6,Participants!$A$1:$F$1449,3,FALSE)</f>
        <v>4</v>
      </c>
      <c r="J6" s="157" t="str">
        <f>+VLOOKUP(E6,Participants!$A$1:$G$1449,7,FALSE)</f>
        <v>DEV GIRLS</v>
      </c>
      <c r="K6" s="158">
        <v>5</v>
      </c>
      <c r="L6" s="158">
        <v>4</v>
      </c>
    </row>
    <row r="7" spans="1:27" ht="18.75" x14ac:dyDescent="0.3">
      <c r="A7" s="155" t="s">
        <v>1</v>
      </c>
      <c r="B7" s="156"/>
      <c r="C7" s="156">
        <v>8.42</v>
      </c>
      <c r="D7" s="156">
        <v>6</v>
      </c>
      <c r="E7" s="156">
        <v>1217</v>
      </c>
      <c r="F7" s="157" t="str">
        <f>+VLOOKUP(E7,Participants!$A$1:$F$1449,2,FALSE)</f>
        <v>Isabella Dudash</v>
      </c>
      <c r="G7" s="157" t="str">
        <f>+VLOOKUP(E7,Participants!$A$1:$F$1449,4,FALSE)</f>
        <v>GRE</v>
      </c>
      <c r="H7" s="157" t="str">
        <f>+VLOOKUP(E7,Participants!$A$1:$F$1449,5,FALSE)</f>
        <v>F</v>
      </c>
      <c r="I7" s="157">
        <f>+VLOOKUP(E7,Participants!$A$1:$F$1449,3,FALSE)</f>
        <v>4</v>
      </c>
      <c r="J7" s="157" t="str">
        <f>+VLOOKUP(E7,Participants!$A$1:$G$1449,7,FALSE)</f>
        <v>DEV GIRLS</v>
      </c>
      <c r="K7" s="158">
        <v>6</v>
      </c>
      <c r="L7" s="158">
        <v>3</v>
      </c>
    </row>
    <row r="8" spans="1:27" ht="18.75" x14ac:dyDescent="0.3">
      <c r="A8" s="155" t="s">
        <v>1</v>
      </c>
      <c r="B8" s="156"/>
      <c r="C8" s="156">
        <v>8.5</v>
      </c>
      <c r="D8" s="156">
        <v>3</v>
      </c>
      <c r="E8" s="156">
        <v>1042</v>
      </c>
      <c r="F8" s="157" t="str">
        <f>+VLOOKUP(E8,Participants!$A$1:$F$1449,2,FALSE)</f>
        <v>Sophia Saginaw</v>
      </c>
      <c r="G8" s="157" t="str">
        <f>+VLOOKUP(E8,Participants!$A$1:$F$1449,4,FALSE)</f>
        <v>HTS</v>
      </c>
      <c r="H8" s="157" t="str">
        <f>+VLOOKUP(E8,Participants!$A$1:$F$1449,5,FALSE)</f>
        <v>F</v>
      </c>
      <c r="I8" s="157">
        <f>+VLOOKUP(E8,Participants!$A$1:$F$1449,3,FALSE)</f>
        <v>4</v>
      </c>
      <c r="J8" s="157" t="str">
        <f>+VLOOKUP(E8,Participants!$A$1:$G$1449,7,FALSE)</f>
        <v>DEV GIRLS</v>
      </c>
      <c r="K8" s="158">
        <v>7</v>
      </c>
      <c r="L8" s="158">
        <v>2</v>
      </c>
    </row>
    <row r="9" spans="1:27" ht="18.75" x14ac:dyDescent="0.3">
      <c r="A9" s="155" t="s">
        <v>1</v>
      </c>
      <c r="B9" s="156"/>
      <c r="C9" s="156">
        <v>8.5299999999999994</v>
      </c>
      <c r="D9" s="156">
        <v>4</v>
      </c>
      <c r="E9" s="156">
        <v>607</v>
      </c>
      <c r="F9" s="157" t="str">
        <f>+VLOOKUP(E9,Participants!$A$1:$F$1449,2,FALSE)</f>
        <v>Sarah Rhodes</v>
      </c>
      <c r="G9" s="157" t="str">
        <f>+VLOOKUP(E9,Participants!$A$1:$F$1449,4,FALSE)</f>
        <v>AAC</v>
      </c>
      <c r="H9" s="157" t="str">
        <f>+VLOOKUP(E9,Participants!$A$1:$F$1449,5,FALSE)</f>
        <v>F</v>
      </c>
      <c r="I9" s="157">
        <f>+VLOOKUP(E9,Participants!$A$1:$F$1449,3,FALSE)</f>
        <v>4</v>
      </c>
      <c r="J9" s="157" t="str">
        <f>+VLOOKUP(E9,Participants!$A$1:$G$1449,7,FALSE)</f>
        <v>DEV GIRLS</v>
      </c>
      <c r="K9" s="158">
        <v>8</v>
      </c>
      <c r="L9" s="158">
        <v>1</v>
      </c>
    </row>
    <row r="10" spans="1:27" ht="18.75" x14ac:dyDescent="0.3">
      <c r="A10" s="155" t="s">
        <v>1</v>
      </c>
      <c r="B10" s="156"/>
      <c r="C10" s="156">
        <v>8.56</v>
      </c>
      <c r="D10" s="156">
        <v>8</v>
      </c>
      <c r="E10" s="156">
        <v>322</v>
      </c>
      <c r="F10" s="157" t="str">
        <f>+VLOOKUP(E10,Participants!$A$1:$F$1449,2,FALSE)</f>
        <v>McKenna Restori</v>
      </c>
      <c r="G10" s="157" t="str">
        <f>+VLOOKUP(E10,Participants!$A$1:$F$1449,4,FALSE)</f>
        <v>BTA</v>
      </c>
      <c r="H10" s="157" t="str">
        <f>+VLOOKUP(E10,Participants!$A$1:$F$1449,5,FALSE)</f>
        <v>F</v>
      </c>
      <c r="I10" s="157">
        <f>+VLOOKUP(E10,Participants!$A$1:$F$1449,3,FALSE)</f>
        <v>4</v>
      </c>
      <c r="J10" s="157" t="str">
        <f>+VLOOKUP(E10,Participants!$A$1:$G$1449,7,FALSE)</f>
        <v>DEV GIRLS</v>
      </c>
      <c r="K10" s="157">
        <f>K9+1</f>
        <v>9</v>
      </c>
      <c r="L10" s="157"/>
    </row>
    <row r="11" spans="1:27" ht="18.75" x14ac:dyDescent="0.3">
      <c r="A11" s="155" t="s">
        <v>1</v>
      </c>
      <c r="B11" s="156"/>
      <c r="C11" s="156">
        <v>8.56</v>
      </c>
      <c r="D11" s="156">
        <v>5</v>
      </c>
      <c r="E11" s="156">
        <v>524</v>
      </c>
      <c r="F11" s="157" t="str">
        <f>+VLOOKUP(E11,Participants!$A$1:$F$1449,2,FALSE)</f>
        <v>Bridget Burke</v>
      </c>
      <c r="G11" s="157" t="str">
        <f>+VLOOKUP(E11,Participants!$A$1:$F$1449,4,FALSE)</f>
        <v>KIL</v>
      </c>
      <c r="H11" s="157" t="str">
        <f>+VLOOKUP(E11,Participants!$A$1:$F$1449,5,FALSE)</f>
        <v>F</v>
      </c>
      <c r="I11" s="157">
        <f>+VLOOKUP(E11,Participants!$A$1:$F$1449,3,FALSE)</f>
        <v>4</v>
      </c>
      <c r="J11" s="157" t="str">
        <f>+VLOOKUP(E11,Participants!$A$1:$G$1449,7,FALSE)</f>
        <v>DEV GIRLS</v>
      </c>
      <c r="K11" s="157">
        <f t="shared" ref="K11:K74" si="0">K10+1</f>
        <v>10</v>
      </c>
      <c r="L11" s="157"/>
    </row>
    <row r="12" spans="1:27" ht="18.75" x14ac:dyDescent="0.3">
      <c r="A12" s="155" t="s">
        <v>1</v>
      </c>
      <c r="B12" s="156"/>
      <c r="C12" s="156">
        <v>8.6</v>
      </c>
      <c r="D12" s="156">
        <v>7</v>
      </c>
      <c r="E12" s="156">
        <v>969</v>
      </c>
      <c r="F12" s="157" t="str">
        <f>+VLOOKUP(E12,Participants!$A$1:$F$1449,2,FALSE)</f>
        <v>Addison Bell</v>
      </c>
      <c r="G12" s="157" t="str">
        <f>+VLOOKUP(E12,Participants!$A$1:$F$1449,4,FALSE)</f>
        <v>SBS</v>
      </c>
      <c r="H12" s="157" t="str">
        <f>+VLOOKUP(E12,Participants!$A$1:$F$1449,5,FALSE)</f>
        <v>F</v>
      </c>
      <c r="I12" s="157">
        <f>+VLOOKUP(E12,Participants!$A$1:$F$1449,3,FALSE)</f>
        <v>4</v>
      </c>
      <c r="J12" s="157" t="str">
        <f>+VLOOKUP(E12,Participants!$A$1:$G$1449,7,FALSE)</f>
        <v>DEV GIRLS</v>
      </c>
      <c r="K12" s="157">
        <f t="shared" si="0"/>
        <v>11</v>
      </c>
      <c r="L12" s="157"/>
    </row>
    <row r="13" spans="1:27" ht="18.75" x14ac:dyDescent="0.3">
      <c r="A13" s="155" t="s">
        <v>1</v>
      </c>
      <c r="B13" s="156"/>
      <c r="C13" s="156">
        <v>8.68</v>
      </c>
      <c r="D13" s="156">
        <v>7</v>
      </c>
      <c r="E13" s="156">
        <v>858</v>
      </c>
      <c r="F13" s="157" t="str">
        <f>+VLOOKUP(E13,Participants!$A$1:$F$1449,2,FALSE)</f>
        <v>Brooklyn Morgan</v>
      </c>
      <c r="G13" s="157" t="str">
        <f>+VLOOKUP(E13,Participants!$A$1:$F$1449,4,FALSE)</f>
        <v>NAM</v>
      </c>
      <c r="H13" s="157" t="str">
        <f>+VLOOKUP(E13,Participants!$A$1:$F$1449,5,FALSE)</f>
        <v>F</v>
      </c>
      <c r="I13" s="157">
        <f>+VLOOKUP(E13,Participants!$A$1:$F$1449,3,FALSE)</f>
        <v>4</v>
      </c>
      <c r="J13" s="157" t="str">
        <f>+VLOOKUP(E13,Participants!$A$1:$G$1449,7,FALSE)</f>
        <v>DEV GIRLS</v>
      </c>
      <c r="K13" s="157">
        <f t="shared" si="0"/>
        <v>12</v>
      </c>
      <c r="L13" s="157"/>
    </row>
    <row r="14" spans="1:27" ht="18.75" x14ac:dyDescent="0.3">
      <c r="A14" s="155" t="s">
        <v>1</v>
      </c>
      <c r="B14" s="156"/>
      <c r="C14" s="156">
        <v>8.68</v>
      </c>
      <c r="D14" s="156">
        <v>1</v>
      </c>
      <c r="E14" s="156">
        <v>485</v>
      </c>
      <c r="F14" s="157" t="str">
        <f>+VLOOKUP(E14,Participants!$A$1:$F$1449,2,FALSE)</f>
        <v>Samantha Barker</v>
      </c>
      <c r="G14" s="157" t="str">
        <f>+VLOOKUP(E14,Participants!$A$1:$F$1449,4,FALSE)</f>
        <v>ANN</v>
      </c>
      <c r="H14" s="157" t="str">
        <f>+VLOOKUP(E14,Participants!$A$1:$F$1449,5,FALSE)</f>
        <v>F</v>
      </c>
      <c r="I14" s="157">
        <f>+VLOOKUP(E14,Participants!$A$1:$F$1449,3,FALSE)</f>
        <v>3</v>
      </c>
      <c r="J14" s="157" t="str">
        <f>+VLOOKUP(E14,Participants!$A$1:$G$1449,7,FALSE)</f>
        <v>DEV GIRLS</v>
      </c>
      <c r="K14" s="157">
        <f t="shared" si="0"/>
        <v>13</v>
      </c>
      <c r="L14" s="157"/>
    </row>
    <row r="15" spans="1:27" ht="18.75" x14ac:dyDescent="0.3">
      <c r="A15" s="155" t="s">
        <v>1</v>
      </c>
      <c r="B15" s="156"/>
      <c r="C15" s="156">
        <v>8.68</v>
      </c>
      <c r="D15" s="156">
        <v>5</v>
      </c>
      <c r="E15" s="156">
        <v>165</v>
      </c>
      <c r="F15" s="157" t="str">
        <f>+VLOOKUP(E15,Participants!$A$1:$F$1449,2,FALSE)</f>
        <v>Julie Lukasewicz</v>
      </c>
      <c r="G15" s="157" t="str">
        <f>+VLOOKUP(E15,Participants!$A$1:$F$1449,4,FALSE)</f>
        <v>STL</v>
      </c>
      <c r="H15" s="157" t="str">
        <f>+VLOOKUP(E15,Participants!$A$1:$F$1449,5,FALSE)</f>
        <v>F</v>
      </c>
      <c r="I15" s="157">
        <f>+VLOOKUP(E15,Participants!$A$1:$F$1449,3,FALSE)</f>
        <v>4</v>
      </c>
      <c r="J15" s="157" t="str">
        <f>+VLOOKUP(E15,Participants!$A$1:$G$1449,7,FALSE)</f>
        <v>DEV GIRLS</v>
      </c>
      <c r="K15" s="157">
        <f t="shared" si="0"/>
        <v>14</v>
      </c>
      <c r="L15" s="157"/>
    </row>
    <row r="16" spans="1:27" ht="18.75" x14ac:dyDescent="0.3">
      <c r="A16" s="155" t="s">
        <v>1</v>
      </c>
      <c r="B16" s="156"/>
      <c r="C16" s="156">
        <v>8.69</v>
      </c>
      <c r="D16" s="156">
        <v>2</v>
      </c>
      <c r="E16" s="156">
        <v>324</v>
      </c>
      <c r="F16" s="157" t="str">
        <f>+VLOOKUP(E16,Participants!$A$1:$F$1449,2,FALSE)</f>
        <v>Sarah Stevens</v>
      </c>
      <c r="G16" s="157" t="str">
        <f>+VLOOKUP(E16,Participants!$A$1:$F$1449,4,FALSE)</f>
        <v>BTA</v>
      </c>
      <c r="H16" s="157" t="str">
        <f>+VLOOKUP(E16,Participants!$A$1:$F$1449,5,FALSE)</f>
        <v>F</v>
      </c>
      <c r="I16" s="157">
        <f>+VLOOKUP(E16,Participants!$A$1:$F$1449,3,FALSE)</f>
        <v>4</v>
      </c>
      <c r="J16" s="157" t="str">
        <f>+VLOOKUP(E16,Participants!$A$1:$G$1449,7,FALSE)</f>
        <v>DEV GIRLS</v>
      </c>
      <c r="K16" s="157">
        <f t="shared" si="0"/>
        <v>15</v>
      </c>
      <c r="L16" s="157"/>
    </row>
    <row r="17" spans="1:12" ht="18.75" x14ac:dyDescent="0.3">
      <c r="A17" s="155" t="s">
        <v>1</v>
      </c>
      <c r="B17" s="156"/>
      <c r="C17" s="156">
        <v>8.6999999999999993</v>
      </c>
      <c r="D17" s="156">
        <v>5</v>
      </c>
      <c r="E17" s="156">
        <v>989</v>
      </c>
      <c r="F17" s="157" t="str">
        <f>+VLOOKUP(E17,Participants!$A$1:$F$1449,2,FALSE)</f>
        <v>Kathryn Raynes</v>
      </c>
      <c r="G17" s="157" t="str">
        <f>+VLOOKUP(E17,Participants!$A$1:$F$1449,4,FALSE)</f>
        <v>GAB</v>
      </c>
      <c r="H17" s="157" t="str">
        <f>+VLOOKUP(E17,Participants!$A$1:$F$1449,5,FALSE)</f>
        <v>F</v>
      </c>
      <c r="I17" s="157">
        <f>+VLOOKUP(E17,Participants!$A$1:$F$1449,3,FALSE)</f>
        <v>4</v>
      </c>
      <c r="J17" s="157" t="str">
        <f>+VLOOKUP(E17,Participants!$A$1:$G$1449,7,FALSE)</f>
        <v>DEV GIRLS</v>
      </c>
      <c r="K17" s="157">
        <f t="shared" si="0"/>
        <v>16</v>
      </c>
      <c r="L17" s="157"/>
    </row>
    <row r="18" spans="1:12" ht="18.75" x14ac:dyDescent="0.3">
      <c r="A18" s="155" t="s">
        <v>1</v>
      </c>
      <c r="B18" s="156"/>
      <c r="C18" s="156">
        <v>8.7200000000000006</v>
      </c>
      <c r="D18" s="156">
        <v>6</v>
      </c>
      <c r="E18" s="156">
        <v>855</v>
      </c>
      <c r="F18" s="157" t="str">
        <f>+VLOOKUP(E18,Participants!$A$1:$F$1449,2,FALSE)</f>
        <v>Jocelyn Bertagna</v>
      </c>
      <c r="G18" s="157" t="str">
        <f>+VLOOKUP(E18,Participants!$A$1:$F$1449,4,FALSE)</f>
        <v>NAM</v>
      </c>
      <c r="H18" s="157" t="str">
        <f>+VLOOKUP(E18,Participants!$A$1:$F$1449,5,FALSE)</f>
        <v>F</v>
      </c>
      <c r="I18" s="157">
        <f>+VLOOKUP(E18,Participants!$A$1:$F$1449,3,FALSE)</f>
        <v>3</v>
      </c>
      <c r="J18" s="157" t="str">
        <f>+VLOOKUP(E18,Participants!$A$1:$G$1449,7,FALSE)</f>
        <v>DEV GIRLS</v>
      </c>
      <c r="K18" s="157">
        <f t="shared" si="0"/>
        <v>17</v>
      </c>
      <c r="L18" s="157"/>
    </row>
    <row r="19" spans="1:12" ht="18.75" x14ac:dyDescent="0.3">
      <c r="A19" s="155" t="s">
        <v>1</v>
      </c>
      <c r="B19" s="156"/>
      <c r="C19" s="156">
        <v>8.76</v>
      </c>
      <c r="D19" s="156">
        <v>7</v>
      </c>
      <c r="E19" s="156">
        <v>154</v>
      </c>
      <c r="F19" s="157" t="str">
        <f>+VLOOKUP(E19,Participants!$A$1:$F$1449,2,FALSE)</f>
        <v>Harlow Pieramici</v>
      </c>
      <c r="G19" s="157" t="str">
        <f>+VLOOKUP(E19,Participants!$A$1:$F$1449,4,FALSE)</f>
        <v>STL</v>
      </c>
      <c r="H19" s="157" t="str">
        <f>+VLOOKUP(E19,Participants!$A$1:$F$1449,5,FALSE)</f>
        <v>F</v>
      </c>
      <c r="I19" s="157">
        <f>+VLOOKUP(E19,Participants!$A$1:$F$1449,3,FALSE)</f>
        <v>3</v>
      </c>
      <c r="J19" s="157" t="str">
        <f>+VLOOKUP(E19,Participants!$A$1:$G$1449,7,FALSE)</f>
        <v>DEV GIRLS</v>
      </c>
      <c r="K19" s="157">
        <f t="shared" si="0"/>
        <v>18</v>
      </c>
      <c r="L19" s="157"/>
    </row>
    <row r="20" spans="1:12" ht="18.75" x14ac:dyDescent="0.3">
      <c r="A20" s="155" t="s">
        <v>1</v>
      </c>
      <c r="B20" s="156"/>
      <c r="C20" s="156">
        <v>8.7899999999999991</v>
      </c>
      <c r="D20" s="156">
        <v>6</v>
      </c>
      <c r="E20" s="156">
        <v>861</v>
      </c>
      <c r="F20" s="157" t="str">
        <f>+VLOOKUP(E20,Participants!$A$1:$F$1449,2,FALSE)</f>
        <v>Scarlett Zoracki</v>
      </c>
      <c r="G20" s="157" t="str">
        <f>+VLOOKUP(E20,Participants!$A$1:$F$1449,4,FALSE)</f>
        <v>NAM</v>
      </c>
      <c r="H20" s="157" t="str">
        <f>+VLOOKUP(E20,Participants!$A$1:$F$1449,5,FALSE)</f>
        <v>F</v>
      </c>
      <c r="I20" s="157">
        <f>+VLOOKUP(E20,Participants!$A$1:$F$1449,3,FALSE)</f>
        <v>4</v>
      </c>
      <c r="J20" s="157" t="str">
        <f>+VLOOKUP(E20,Participants!$A$1:$G$1449,7,FALSE)</f>
        <v>DEV GIRLS</v>
      </c>
      <c r="K20" s="157">
        <f t="shared" si="0"/>
        <v>19</v>
      </c>
      <c r="L20" s="157"/>
    </row>
    <row r="21" spans="1:12" ht="15.75" customHeight="1" x14ac:dyDescent="0.3">
      <c r="A21" s="155" t="s">
        <v>1</v>
      </c>
      <c r="B21" s="156"/>
      <c r="C21" s="156">
        <v>8.82</v>
      </c>
      <c r="D21" s="156">
        <v>6</v>
      </c>
      <c r="E21" s="156">
        <v>1038</v>
      </c>
      <c r="F21" s="157" t="str">
        <f>+VLOOKUP(E21,Participants!$A$1:$F$1449,2,FALSE)</f>
        <v>Elise Hornyak</v>
      </c>
      <c r="G21" s="157" t="str">
        <f>+VLOOKUP(E21,Participants!$A$1:$F$1449,4,FALSE)</f>
        <v>HTS</v>
      </c>
      <c r="H21" s="157" t="str">
        <f>+VLOOKUP(E21,Participants!$A$1:$F$1449,5,FALSE)</f>
        <v>F</v>
      </c>
      <c r="I21" s="157">
        <f>+VLOOKUP(E21,Participants!$A$1:$F$1449,3,FALSE)</f>
        <v>4</v>
      </c>
      <c r="J21" s="157" t="str">
        <f>+VLOOKUP(E21,Participants!$A$1:$G$1449,7,FALSE)</f>
        <v>DEV GIRLS</v>
      </c>
      <c r="K21" s="157">
        <f t="shared" si="0"/>
        <v>20</v>
      </c>
      <c r="L21" s="157"/>
    </row>
    <row r="22" spans="1:12" ht="15.75" customHeight="1" x14ac:dyDescent="0.3">
      <c r="A22" s="155" t="s">
        <v>1</v>
      </c>
      <c r="B22" s="156"/>
      <c r="C22" s="156">
        <v>8.82</v>
      </c>
      <c r="D22" s="156">
        <v>8</v>
      </c>
      <c r="E22" s="156">
        <v>1043</v>
      </c>
      <c r="F22" s="157" t="str">
        <f>+VLOOKUP(E22,Participants!$A$1:$F$1449,2,FALSE)</f>
        <v>Zoe Woessnner</v>
      </c>
      <c r="G22" s="157" t="str">
        <f>+VLOOKUP(E22,Participants!$A$1:$F$1449,4,FALSE)</f>
        <v>HTS</v>
      </c>
      <c r="H22" s="157" t="str">
        <f>+VLOOKUP(E22,Participants!$A$1:$F$1449,5,FALSE)</f>
        <v>F</v>
      </c>
      <c r="I22" s="157">
        <f>+VLOOKUP(E22,Participants!$A$1:$F$1449,3,FALSE)</f>
        <v>4</v>
      </c>
      <c r="J22" s="157" t="str">
        <f>+VLOOKUP(E22,Participants!$A$1:$G$1449,7,FALSE)</f>
        <v>DEV GIRLS</v>
      </c>
      <c r="K22" s="157">
        <f t="shared" si="0"/>
        <v>21</v>
      </c>
      <c r="L22" s="157"/>
    </row>
    <row r="23" spans="1:12" ht="15.75" customHeight="1" x14ac:dyDescent="0.3">
      <c r="A23" s="155" t="s">
        <v>1</v>
      </c>
      <c r="B23" s="156"/>
      <c r="C23" s="156">
        <v>8.85</v>
      </c>
      <c r="D23" s="156">
        <v>2</v>
      </c>
      <c r="E23" s="156">
        <v>421</v>
      </c>
      <c r="F23" s="157" t="str">
        <f>+VLOOKUP(E23,Participants!$A$1:$F$1449,2,FALSE)</f>
        <v>Alexa Stoltz</v>
      </c>
      <c r="G23" s="157" t="str">
        <f>+VLOOKUP(E23,Participants!$A$1:$F$1449,4,FALSE)</f>
        <v>PHA</v>
      </c>
      <c r="H23" s="157" t="str">
        <f>+VLOOKUP(E23,Participants!$A$1:$F$1449,5,FALSE)</f>
        <v>F</v>
      </c>
      <c r="I23" s="157">
        <f>+VLOOKUP(E23,Participants!$A$1:$F$1449,3,FALSE)</f>
        <v>3</v>
      </c>
      <c r="J23" s="157" t="str">
        <f>+VLOOKUP(E23,Participants!$A$1:$G$1449,7,FALSE)</f>
        <v>DEV GIRLS</v>
      </c>
      <c r="K23" s="157">
        <f t="shared" si="0"/>
        <v>22</v>
      </c>
      <c r="L23" s="157"/>
    </row>
    <row r="24" spans="1:12" ht="15.75" customHeight="1" x14ac:dyDescent="0.3">
      <c r="A24" s="155" t="s">
        <v>1</v>
      </c>
      <c r="B24" s="156"/>
      <c r="C24" s="156">
        <v>8.8699999999999992</v>
      </c>
      <c r="D24" s="156">
        <v>1</v>
      </c>
      <c r="E24" s="156">
        <v>438</v>
      </c>
      <c r="F24" s="157" t="str">
        <f>+VLOOKUP(E24,Participants!$A$1:$F$1449,2,FALSE)</f>
        <v>Heidi Stiger</v>
      </c>
      <c r="G24" s="157" t="str">
        <f>+VLOOKUP(E24,Participants!$A$1:$F$1449,4,FALSE)</f>
        <v>CDT</v>
      </c>
      <c r="H24" s="157" t="str">
        <f>+VLOOKUP(E24,Participants!$A$1:$F$1449,5,FALSE)</f>
        <v>F</v>
      </c>
      <c r="I24" s="157">
        <f>+VLOOKUP(E24,Participants!$A$1:$F$1449,3,FALSE)</f>
        <v>3</v>
      </c>
      <c r="J24" s="157" t="str">
        <f>+VLOOKUP(E24,Participants!$A$1:$G$1449,7,FALSE)</f>
        <v>DEV GIRLS</v>
      </c>
      <c r="K24" s="157">
        <f t="shared" si="0"/>
        <v>23</v>
      </c>
      <c r="L24" s="157"/>
    </row>
    <row r="25" spans="1:12" ht="15.75" customHeight="1" x14ac:dyDescent="0.3">
      <c r="A25" s="155" t="s">
        <v>1</v>
      </c>
      <c r="B25" s="156"/>
      <c r="C25" s="156">
        <v>8.8800000000000008</v>
      </c>
      <c r="D25" s="156">
        <v>2</v>
      </c>
      <c r="E25" s="156">
        <v>316</v>
      </c>
      <c r="F25" s="157" t="str">
        <f>+VLOOKUP(E25,Participants!$A$1:$F$1449,2,FALSE)</f>
        <v>Emily Stevens</v>
      </c>
      <c r="G25" s="157" t="str">
        <f>+VLOOKUP(E25,Participants!$A$1:$F$1449,4,FALSE)</f>
        <v>BTA</v>
      </c>
      <c r="H25" s="157" t="str">
        <f>+VLOOKUP(E25,Participants!$A$1:$F$1449,5,FALSE)</f>
        <v>F</v>
      </c>
      <c r="I25" s="157">
        <f>+VLOOKUP(E25,Participants!$A$1:$F$1449,3,FALSE)</f>
        <v>2</v>
      </c>
      <c r="J25" s="157" t="str">
        <f>+VLOOKUP(E25,Participants!$A$1:$G$1449,7,FALSE)</f>
        <v>DEV GIRLS</v>
      </c>
      <c r="K25" s="157">
        <f t="shared" si="0"/>
        <v>24</v>
      </c>
      <c r="L25" s="157"/>
    </row>
    <row r="26" spans="1:12" ht="15.75" customHeight="1" x14ac:dyDescent="0.3">
      <c r="A26" s="155" t="s">
        <v>1</v>
      </c>
      <c r="B26" s="156"/>
      <c r="C26" s="156">
        <v>8.89</v>
      </c>
      <c r="D26" s="156">
        <v>3</v>
      </c>
      <c r="E26" s="156">
        <v>526</v>
      </c>
      <c r="F26" s="157" t="str">
        <f>+VLOOKUP(E26,Participants!$A$1:$F$1449,2,FALSE)</f>
        <v>Karly Majeski</v>
      </c>
      <c r="G26" s="157" t="str">
        <f>+VLOOKUP(E26,Participants!$A$1:$F$1449,4,FALSE)</f>
        <v>KIL</v>
      </c>
      <c r="H26" s="157" t="str">
        <f>+VLOOKUP(E26,Participants!$A$1:$F$1449,5,FALSE)</f>
        <v>F</v>
      </c>
      <c r="I26" s="157">
        <f>+VLOOKUP(E26,Participants!$A$1:$F$1449,3,FALSE)</f>
        <v>4</v>
      </c>
      <c r="J26" s="157" t="str">
        <f>+VLOOKUP(E26,Participants!$A$1:$G$1449,7,FALSE)</f>
        <v>DEV GIRLS</v>
      </c>
      <c r="K26" s="157">
        <f t="shared" si="0"/>
        <v>25</v>
      </c>
      <c r="L26" s="157"/>
    </row>
    <row r="27" spans="1:12" ht="15.75" customHeight="1" x14ac:dyDescent="0.3">
      <c r="A27" s="155" t="s">
        <v>1</v>
      </c>
      <c r="B27" s="156"/>
      <c r="C27" s="156">
        <v>8.93</v>
      </c>
      <c r="D27" s="156">
        <v>1</v>
      </c>
      <c r="E27" s="156">
        <v>525</v>
      </c>
      <c r="F27" s="157" t="str">
        <f>+VLOOKUP(E27,Participants!$A$1:$F$1449,2,FALSE)</f>
        <v>Elaina Donahue</v>
      </c>
      <c r="G27" s="157" t="str">
        <f>+VLOOKUP(E27,Participants!$A$1:$F$1449,4,FALSE)</f>
        <v>KIL</v>
      </c>
      <c r="H27" s="157" t="str">
        <f>+VLOOKUP(E27,Participants!$A$1:$F$1449,5,FALSE)</f>
        <v>F</v>
      </c>
      <c r="I27" s="157">
        <f>+VLOOKUP(E27,Participants!$A$1:$F$1449,3,FALSE)</f>
        <v>4</v>
      </c>
      <c r="J27" s="157" t="str">
        <f>+VLOOKUP(E27,Participants!$A$1:$G$1449,7,FALSE)</f>
        <v>DEV GIRLS</v>
      </c>
      <c r="K27" s="157">
        <f t="shared" si="0"/>
        <v>26</v>
      </c>
      <c r="L27" s="157"/>
    </row>
    <row r="28" spans="1:12" ht="15.75" customHeight="1" x14ac:dyDescent="0.3">
      <c r="A28" s="155" t="s">
        <v>1</v>
      </c>
      <c r="B28" s="156"/>
      <c r="C28" s="156">
        <v>8.93</v>
      </c>
      <c r="D28" s="156">
        <v>1</v>
      </c>
      <c r="E28" s="156">
        <v>107</v>
      </c>
      <c r="F28" s="157" t="str">
        <f>+VLOOKUP(E28,Participants!$A$1:$F$1449,2,FALSE)</f>
        <v>Brynn Tomey</v>
      </c>
      <c r="G28" s="157" t="str">
        <f>+VLOOKUP(E28,Participants!$A$1:$F$1449,4,FALSE)</f>
        <v>JFK</v>
      </c>
      <c r="H28" s="157" t="str">
        <f>+VLOOKUP(E28,Participants!$A$1:$F$1449,5,FALSE)</f>
        <v>F</v>
      </c>
      <c r="I28" s="157">
        <f>+VLOOKUP(E28,Participants!$A$1:$F$1449,3,FALSE)</f>
        <v>4</v>
      </c>
      <c r="J28" s="157" t="str">
        <f>+VLOOKUP(E28,Participants!$A$1:$G$1449,7,FALSE)</f>
        <v>DEV GIRLS</v>
      </c>
      <c r="K28" s="157">
        <f t="shared" si="0"/>
        <v>27</v>
      </c>
      <c r="L28" s="157"/>
    </row>
    <row r="29" spans="1:12" ht="15.75" customHeight="1" x14ac:dyDescent="0.3">
      <c r="A29" s="155" t="s">
        <v>1</v>
      </c>
      <c r="B29" s="156"/>
      <c r="C29" s="156">
        <v>8.94</v>
      </c>
      <c r="D29" s="156">
        <v>6</v>
      </c>
      <c r="E29" s="156">
        <v>859</v>
      </c>
      <c r="F29" s="157" t="str">
        <f>+VLOOKUP(E29,Participants!$A$1:$F$1449,2,FALSE)</f>
        <v>Jordyn Acie</v>
      </c>
      <c r="G29" s="157" t="str">
        <f>+VLOOKUP(E29,Participants!$A$1:$F$1449,4,FALSE)</f>
        <v>NAM</v>
      </c>
      <c r="H29" s="157" t="str">
        <f>+VLOOKUP(E29,Participants!$A$1:$F$1449,5,FALSE)</f>
        <v>F</v>
      </c>
      <c r="I29" s="157">
        <f>+VLOOKUP(E29,Participants!$A$1:$F$1449,3,FALSE)</f>
        <v>4</v>
      </c>
      <c r="J29" s="157" t="str">
        <f>+VLOOKUP(E29,Participants!$A$1:$G$1449,7,FALSE)</f>
        <v>DEV GIRLS</v>
      </c>
      <c r="K29" s="157">
        <f t="shared" si="0"/>
        <v>28</v>
      </c>
      <c r="L29" s="157"/>
    </row>
    <row r="30" spans="1:12" ht="15.75" customHeight="1" x14ac:dyDescent="0.3">
      <c r="A30" s="155" t="s">
        <v>1</v>
      </c>
      <c r="B30" s="156"/>
      <c r="C30" s="156">
        <v>9.0299999999999994</v>
      </c>
      <c r="D30" s="156">
        <v>6</v>
      </c>
      <c r="E30" s="156">
        <v>520</v>
      </c>
      <c r="F30" s="157" t="str">
        <f>+VLOOKUP(E30,Participants!$A$1:$F$1449,2,FALSE)</f>
        <v>Elizabeth Long</v>
      </c>
      <c r="G30" s="157" t="str">
        <f>+VLOOKUP(E30,Participants!$A$1:$F$1449,4,FALSE)</f>
        <v>KIL</v>
      </c>
      <c r="H30" s="157" t="str">
        <f>+VLOOKUP(E30,Participants!$A$1:$F$1449,5,FALSE)</f>
        <v>F</v>
      </c>
      <c r="I30" s="157">
        <f>+VLOOKUP(E30,Participants!$A$1:$F$1449,3,FALSE)</f>
        <v>3</v>
      </c>
      <c r="J30" s="157" t="str">
        <f>+VLOOKUP(E30,Participants!$A$1:$G$1449,7,FALSE)</f>
        <v>DEV GIRLS</v>
      </c>
      <c r="K30" s="157">
        <f t="shared" si="0"/>
        <v>29</v>
      </c>
      <c r="L30" s="157"/>
    </row>
    <row r="31" spans="1:12" ht="15.75" customHeight="1" x14ac:dyDescent="0.3">
      <c r="A31" s="155" t="s">
        <v>1</v>
      </c>
      <c r="B31" s="156"/>
      <c r="C31" s="156">
        <v>9.06</v>
      </c>
      <c r="D31" s="156">
        <v>4</v>
      </c>
      <c r="E31" s="156">
        <v>780</v>
      </c>
      <c r="F31" s="157" t="str">
        <f>+VLOOKUP(E31,Participants!$A$1:$F$1449,2,FALSE)</f>
        <v>Kennedy Williams</v>
      </c>
      <c r="G31" s="157" t="str">
        <f>+VLOOKUP(E31,Participants!$A$1:$F$1449,4,FALSE)</f>
        <v>SRT</v>
      </c>
      <c r="H31" s="157" t="str">
        <f>+VLOOKUP(E31,Participants!$A$1:$F$1449,5,FALSE)</f>
        <v>F</v>
      </c>
      <c r="I31" s="157">
        <f>+VLOOKUP(E31,Participants!$A$1:$F$1449,3,FALSE)</f>
        <v>1</v>
      </c>
      <c r="J31" s="157" t="str">
        <f>+VLOOKUP(E31,Participants!$A$1:$G$1449,7,FALSE)</f>
        <v>DEV GIRLS</v>
      </c>
      <c r="K31" s="157">
        <f t="shared" si="0"/>
        <v>30</v>
      </c>
      <c r="L31" s="157"/>
    </row>
    <row r="32" spans="1:12" ht="15.75" customHeight="1" x14ac:dyDescent="0.3">
      <c r="A32" s="155" t="s">
        <v>1</v>
      </c>
      <c r="B32" s="156"/>
      <c r="C32" s="156">
        <v>9.07</v>
      </c>
      <c r="D32" s="156">
        <v>5</v>
      </c>
      <c r="E32" s="156">
        <v>432</v>
      </c>
      <c r="F32" s="157" t="str">
        <f>+VLOOKUP(E32,Participants!$A$1:$F$1449,2,FALSE)</f>
        <v>Olivia Liberati</v>
      </c>
      <c r="G32" s="157" t="str">
        <f>+VLOOKUP(E32,Participants!$A$1:$F$1449,4,FALSE)</f>
        <v>PHA</v>
      </c>
      <c r="H32" s="157" t="str">
        <f>+VLOOKUP(E32,Participants!$A$1:$F$1449,5,FALSE)</f>
        <v>F</v>
      </c>
      <c r="I32" s="157">
        <f>+VLOOKUP(E32,Participants!$A$1:$F$1449,3,FALSE)</f>
        <v>3</v>
      </c>
      <c r="J32" s="157" t="str">
        <f>+VLOOKUP(E32,Participants!$A$1:$G$1449,7,FALSE)</f>
        <v>DEV GIRLS</v>
      </c>
      <c r="K32" s="157">
        <f t="shared" si="0"/>
        <v>31</v>
      </c>
      <c r="L32" s="157"/>
    </row>
    <row r="33" spans="1:12" ht="15.75" customHeight="1" x14ac:dyDescent="0.3">
      <c r="A33" s="155" t="s">
        <v>1</v>
      </c>
      <c r="B33" s="156"/>
      <c r="C33" s="156">
        <v>9.11</v>
      </c>
      <c r="D33" s="156">
        <v>1</v>
      </c>
      <c r="E33" s="156">
        <v>387</v>
      </c>
      <c r="F33" s="157" t="str">
        <f>+VLOOKUP(E33,Participants!$A$1:$F$1449,2,FALSE)</f>
        <v>Mia Mazza</v>
      </c>
      <c r="G33" s="157" t="str">
        <f>+VLOOKUP(E33,Participants!$A$1:$F$1449,4,FALSE)</f>
        <v>PHL</v>
      </c>
      <c r="H33" s="157" t="str">
        <f>+VLOOKUP(E33,Participants!$A$1:$F$1449,5,FALSE)</f>
        <v>F</v>
      </c>
      <c r="I33" s="157">
        <f>+VLOOKUP(E33,Participants!$A$1:$F$1449,3,FALSE)</f>
        <v>2</v>
      </c>
      <c r="J33" s="157" t="str">
        <f>+VLOOKUP(E33,Participants!$A$1:$G$1449,7,FALSE)</f>
        <v>DEV GIRLS</v>
      </c>
      <c r="K33" s="157">
        <f t="shared" si="0"/>
        <v>32</v>
      </c>
      <c r="L33" s="157"/>
    </row>
    <row r="34" spans="1:12" ht="15.75" customHeight="1" x14ac:dyDescent="0.3">
      <c r="A34" s="155" t="s">
        <v>1</v>
      </c>
      <c r="B34" s="156"/>
      <c r="C34" s="156">
        <v>9.1199999999999992</v>
      </c>
      <c r="D34" s="156">
        <v>4</v>
      </c>
      <c r="E34" s="156">
        <v>601</v>
      </c>
      <c r="F34" s="157" t="str">
        <f>+VLOOKUP(E34,Participants!$A$1:$F$1449,2,FALSE)</f>
        <v>Ava Repasky</v>
      </c>
      <c r="G34" s="157" t="str">
        <f>+VLOOKUP(E34,Participants!$A$1:$F$1449,4,FALSE)</f>
        <v>AAC</v>
      </c>
      <c r="H34" s="157" t="str">
        <f>+VLOOKUP(E34,Participants!$A$1:$F$1449,5,FALSE)</f>
        <v>F</v>
      </c>
      <c r="I34" s="157">
        <f>+VLOOKUP(E34,Participants!$A$1:$F$1449,3,FALSE)</f>
        <v>3</v>
      </c>
      <c r="J34" s="157" t="str">
        <f>+VLOOKUP(E34,Participants!$A$1:$G$1449,7,FALSE)</f>
        <v>DEV GIRLS</v>
      </c>
      <c r="K34" s="157">
        <f t="shared" si="0"/>
        <v>33</v>
      </c>
      <c r="L34" s="157"/>
    </row>
    <row r="35" spans="1:12" ht="15.75" customHeight="1" x14ac:dyDescent="0.3">
      <c r="A35" s="155" t="s">
        <v>1</v>
      </c>
      <c r="B35" s="156"/>
      <c r="C35" s="156">
        <v>9.14</v>
      </c>
      <c r="D35" s="156">
        <v>2</v>
      </c>
      <c r="E35" s="156">
        <v>17</v>
      </c>
      <c r="F35" s="157" t="str">
        <f>+VLOOKUP(E35,Participants!$A$1:$F$1449,2,FALSE)</f>
        <v>Grace Chrobak</v>
      </c>
      <c r="G35" s="157" t="str">
        <f>+VLOOKUP(E35,Participants!$A$1:$F$1449,4,FALSE)</f>
        <v>BFS</v>
      </c>
      <c r="H35" s="157" t="str">
        <f>+VLOOKUP(E35,Participants!$A$1:$F$1449,5,FALSE)</f>
        <v>F</v>
      </c>
      <c r="I35" s="157">
        <f>+VLOOKUP(E35,Participants!$A$1:$F$1449,3,FALSE)</f>
        <v>3</v>
      </c>
      <c r="J35" s="157" t="str">
        <f>+VLOOKUP(E35,Participants!$A$1:$G$1449,7,FALSE)</f>
        <v>DEV GIRLS</v>
      </c>
      <c r="K35" s="157">
        <f t="shared" si="0"/>
        <v>34</v>
      </c>
      <c r="L35" s="157"/>
    </row>
    <row r="36" spans="1:12" ht="15.75" customHeight="1" x14ac:dyDescent="0.3">
      <c r="A36" s="155" t="s">
        <v>1</v>
      </c>
      <c r="B36" s="156"/>
      <c r="C36" s="156">
        <v>9.15</v>
      </c>
      <c r="D36" s="156">
        <v>8</v>
      </c>
      <c r="E36" s="156">
        <v>390</v>
      </c>
      <c r="F36" s="157" t="str">
        <f>+VLOOKUP(E36,Participants!$A$1:$F$1449,2,FALSE)</f>
        <v>Giulia Marino</v>
      </c>
      <c r="G36" s="157" t="str">
        <f>+VLOOKUP(E36,Participants!$A$1:$F$1449,4,FALSE)</f>
        <v>PHL</v>
      </c>
      <c r="H36" s="157" t="str">
        <f>+VLOOKUP(E36,Participants!$A$1:$F$1449,5,FALSE)</f>
        <v>F</v>
      </c>
      <c r="I36" s="157">
        <f>+VLOOKUP(E36,Participants!$A$1:$F$1449,3,FALSE)</f>
        <v>4</v>
      </c>
      <c r="J36" s="157" t="str">
        <f>+VLOOKUP(E36,Participants!$A$1:$G$1449,7,FALSE)</f>
        <v>DEV GIRLS</v>
      </c>
      <c r="K36" s="157">
        <f t="shared" si="0"/>
        <v>35</v>
      </c>
      <c r="L36" s="157"/>
    </row>
    <row r="37" spans="1:12" ht="15.75" customHeight="1" x14ac:dyDescent="0.3">
      <c r="A37" s="155" t="s">
        <v>1</v>
      </c>
      <c r="B37" s="156"/>
      <c r="C37" s="156">
        <v>9.1999999999999993</v>
      </c>
      <c r="D37" s="156">
        <v>2</v>
      </c>
      <c r="E37" s="156">
        <v>160</v>
      </c>
      <c r="F37" s="157" t="str">
        <f>+VLOOKUP(E37,Participants!$A$1:$F$1449,2,FALSE)</f>
        <v>Piper Davis</v>
      </c>
      <c r="G37" s="157" t="str">
        <f>+VLOOKUP(E37,Participants!$A$1:$F$1449,4,FALSE)</f>
        <v>STL</v>
      </c>
      <c r="H37" s="157" t="str">
        <f>+VLOOKUP(E37,Participants!$A$1:$F$1449,5,FALSE)</f>
        <v>F</v>
      </c>
      <c r="I37" s="157">
        <f>+VLOOKUP(E37,Participants!$A$1:$F$1449,3,FALSE)</f>
        <v>3</v>
      </c>
      <c r="J37" s="157" t="str">
        <f>+VLOOKUP(E37,Participants!$A$1:$G$1449,7,FALSE)</f>
        <v>DEV GIRLS</v>
      </c>
      <c r="K37" s="157">
        <f t="shared" si="0"/>
        <v>36</v>
      </c>
      <c r="L37" s="157"/>
    </row>
    <row r="38" spans="1:12" ht="15.75" customHeight="1" x14ac:dyDescent="0.3">
      <c r="A38" s="155" t="s">
        <v>1</v>
      </c>
      <c r="B38" s="156"/>
      <c r="C38" s="156">
        <v>9.2100000000000009</v>
      </c>
      <c r="D38" s="156">
        <v>2</v>
      </c>
      <c r="E38" s="156">
        <v>721</v>
      </c>
      <c r="F38" s="157" t="str">
        <f>+VLOOKUP(E38,Participants!$A$1:$F$1449,2,FALSE)</f>
        <v>Katherine Tarquinio</v>
      </c>
      <c r="G38" s="157" t="str">
        <f>+VLOOKUP(E38,Participants!$A$1:$F$1449,4,FALSE)</f>
        <v>HCA</v>
      </c>
      <c r="H38" s="157" t="str">
        <f>+VLOOKUP(E38,Participants!$A$1:$F$1449,5,FALSE)</f>
        <v>F</v>
      </c>
      <c r="I38" s="157">
        <f>+VLOOKUP(E38,Participants!$A$1:$F$1449,3,FALSE)</f>
        <v>3</v>
      </c>
      <c r="J38" s="157" t="str">
        <f>+VLOOKUP(E38,Participants!$A$1:$G$1449,7,FALSE)</f>
        <v>DEV GIRLS</v>
      </c>
      <c r="K38" s="157">
        <f t="shared" si="0"/>
        <v>37</v>
      </c>
      <c r="L38" s="157"/>
    </row>
    <row r="39" spans="1:12" ht="15.75" customHeight="1" x14ac:dyDescent="0.3">
      <c r="A39" s="155" t="s">
        <v>1</v>
      </c>
      <c r="B39" s="156"/>
      <c r="C39" s="156">
        <v>9.2200000000000006</v>
      </c>
      <c r="D39" s="156">
        <v>4</v>
      </c>
      <c r="E39" s="156">
        <v>1036</v>
      </c>
      <c r="F39" s="157" t="str">
        <f>+VLOOKUP(E39,Participants!$A$1:$F$1449,2,FALSE)</f>
        <v>Lindsay Bressler</v>
      </c>
      <c r="G39" s="157" t="str">
        <f>+VLOOKUP(E39,Participants!$A$1:$F$1449,4,FALSE)</f>
        <v>HTS</v>
      </c>
      <c r="H39" s="157" t="str">
        <f>+VLOOKUP(E39,Participants!$A$1:$F$1449,5,FALSE)</f>
        <v>F</v>
      </c>
      <c r="I39" s="157">
        <f>+VLOOKUP(E39,Participants!$A$1:$F$1449,3,FALSE)</f>
        <v>3</v>
      </c>
      <c r="J39" s="157" t="str">
        <f>+VLOOKUP(E39,Participants!$A$1:$G$1449,7,FALSE)</f>
        <v>DEV GIRLS</v>
      </c>
      <c r="K39" s="157">
        <f t="shared" si="0"/>
        <v>38</v>
      </c>
      <c r="L39" s="157"/>
    </row>
    <row r="40" spans="1:12" ht="15.75" customHeight="1" x14ac:dyDescent="0.3">
      <c r="A40" s="155" t="s">
        <v>1</v>
      </c>
      <c r="B40" s="156"/>
      <c r="C40" s="156">
        <v>9.25</v>
      </c>
      <c r="D40" s="156">
        <v>4</v>
      </c>
      <c r="E40" s="156">
        <v>317</v>
      </c>
      <c r="F40" s="157" t="str">
        <f>+VLOOKUP(E40,Participants!$A$1:$F$1449,2,FALSE)</f>
        <v>Addison Kass</v>
      </c>
      <c r="G40" s="157" t="str">
        <f>+VLOOKUP(E40,Participants!$A$1:$F$1449,4,FALSE)</f>
        <v>BTA</v>
      </c>
      <c r="H40" s="157" t="str">
        <f>+VLOOKUP(E40,Participants!$A$1:$F$1449,5,FALSE)</f>
        <v>F</v>
      </c>
      <c r="I40" s="157">
        <f>+VLOOKUP(E40,Participants!$A$1:$F$1449,3,FALSE)</f>
        <v>3</v>
      </c>
      <c r="J40" s="157" t="str">
        <f>+VLOOKUP(E40,Participants!$A$1:$G$1449,7,FALSE)</f>
        <v>DEV GIRLS</v>
      </c>
      <c r="K40" s="157">
        <f t="shared" si="0"/>
        <v>39</v>
      </c>
      <c r="L40" s="157"/>
    </row>
    <row r="41" spans="1:12" ht="15.75" customHeight="1" x14ac:dyDescent="0.3">
      <c r="A41" s="155" t="s">
        <v>1</v>
      </c>
      <c r="B41" s="156"/>
      <c r="C41" s="156">
        <v>9.26</v>
      </c>
      <c r="D41" s="156">
        <v>8</v>
      </c>
      <c r="E41" s="156">
        <v>1037</v>
      </c>
      <c r="F41" s="157" t="str">
        <f>+VLOOKUP(E41,Participants!$A$1:$F$1449,2,FALSE)</f>
        <v>Sydney Ligashesky</v>
      </c>
      <c r="G41" s="157" t="str">
        <f>+VLOOKUP(E41,Participants!$A$1:$F$1449,4,FALSE)</f>
        <v>HTS</v>
      </c>
      <c r="H41" s="157" t="str">
        <f>+VLOOKUP(E41,Participants!$A$1:$F$1449,5,FALSE)</f>
        <v>F</v>
      </c>
      <c r="I41" s="157">
        <f>+VLOOKUP(E41,Participants!$A$1:$F$1449,3,FALSE)</f>
        <v>3</v>
      </c>
      <c r="J41" s="157" t="str">
        <f>+VLOOKUP(E41,Participants!$A$1:$G$1449,7,FALSE)</f>
        <v>DEV GIRLS</v>
      </c>
      <c r="K41" s="157">
        <f t="shared" si="0"/>
        <v>40</v>
      </c>
      <c r="L41" s="157"/>
    </row>
    <row r="42" spans="1:12" ht="15.75" customHeight="1" x14ac:dyDescent="0.3">
      <c r="A42" s="155" t="s">
        <v>1</v>
      </c>
      <c r="B42" s="156"/>
      <c r="C42" s="156">
        <v>9.31</v>
      </c>
      <c r="D42" s="156">
        <v>3</v>
      </c>
      <c r="E42" s="156">
        <v>889</v>
      </c>
      <c r="F42" s="157" t="str">
        <f>+VLOOKUP(E42,Participants!$A$1:$F$1449,2,FALSE)</f>
        <v>Sophia Glosser</v>
      </c>
      <c r="G42" s="157" t="str">
        <f>+VLOOKUP(E42,Participants!$A$1:$F$1449,4,FALSE)</f>
        <v>MOSS</v>
      </c>
      <c r="H42" s="157" t="str">
        <f>+VLOOKUP(E42,Participants!$A$1:$F$1449,5,FALSE)</f>
        <v>F</v>
      </c>
      <c r="I42" s="168">
        <f>+VLOOKUP(E42,Participants!$A$1:$F$1449,3,FALSE)</f>
        <v>4</v>
      </c>
      <c r="J42" s="157" t="str">
        <f>+VLOOKUP(E42,Participants!$A$1:$G$1449,7,FALSE)</f>
        <v>DEV GIRLS</v>
      </c>
      <c r="K42" s="157">
        <f t="shared" si="0"/>
        <v>41</v>
      </c>
      <c r="L42" s="157"/>
    </row>
    <row r="43" spans="1:12" ht="15.75" customHeight="1" x14ac:dyDescent="0.3">
      <c r="A43" s="155" t="s">
        <v>1</v>
      </c>
      <c r="B43" s="156"/>
      <c r="C43" s="156">
        <v>9.32</v>
      </c>
      <c r="D43" s="156">
        <v>8</v>
      </c>
      <c r="E43" s="156">
        <v>986</v>
      </c>
      <c r="F43" s="157" t="str">
        <f>+VLOOKUP(E43,Participants!$A$1:$F$1449,2,FALSE)</f>
        <v>Marina Guilinger</v>
      </c>
      <c r="G43" s="157" t="str">
        <f>+VLOOKUP(E43,Participants!$A$1:$F$1449,4,FALSE)</f>
        <v>GAB</v>
      </c>
      <c r="H43" s="157" t="str">
        <f>+VLOOKUP(E43,Participants!$A$1:$F$1449,5,FALSE)</f>
        <v>F</v>
      </c>
      <c r="I43" s="157">
        <f>+VLOOKUP(E43,Participants!$A$1:$F$1449,3,FALSE)</f>
        <v>4</v>
      </c>
      <c r="J43" s="157" t="str">
        <f>+VLOOKUP(E43,Participants!$A$1:$G$1449,7,FALSE)</f>
        <v>DEV GIRLS</v>
      </c>
      <c r="K43" s="157">
        <f t="shared" si="0"/>
        <v>42</v>
      </c>
      <c r="L43" s="157"/>
    </row>
    <row r="44" spans="1:12" ht="15.75" customHeight="1" x14ac:dyDescent="0.3">
      <c r="A44" s="155" t="s">
        <v>1</v>
      </c>
      <c r="B44" s="156"/>
      <c r="C44" s="156">
        <v>9.33</v>
      </c>
      <c r="D44" s="156">
        <v>2</v>
      </c>
      <c r="E44" s="156">
        <v>264</v>
      </c>
      <c r="F44" s="157" t="str">
        <f>+VLOOKUP(E44,Participants!$A$1:$F$1449,2,FALSE)</f>
        <v>Karyna Kohut</v>
      </c>
      <c r="G44" s="157" t="str">
        <f>+VLOOKUP(E44,Participants!$A$1:$F$1449,4,FALSE)</f>
        <v>JBS</v>
      </c>
      <c r="H44" s="157" t="str">
        <f>+VLOOKUP(E44,Participants!$A$1:$F$1449,5,FALSE)</f>
        <v>F</v>
      </c>
      <c r="I44" s="157">
        <f>+VLOOKUP(E44,Participants!$A$1:$F$1449,3,FALSE)</f>
        <v>3</v>
      </c>
      <c r="J44" s="157" t="str">
        <f>+VLOOKUP(E44,Participants!$A$1:$G$1449,7,FALSE)</f>
        <v>DEV GIRLS</v>
      </c>
      <c r="K44" s="157">
        <f t="shared" si="0"/>
        <v>43</v>
      </c>
      <c r="L44" s="157"/>
    </row>
    <row r="45" spans="1:12" ht="15.75" customHeight="1" x14ac:dyDescent="0.3">
      <c r="A45" s="155" t="s">
        <v>1</v>
      </c>
      <c r="B45" s="156"/>
      <c r="C45" s="156">
        <v>9.33</v>
      </c>
      <c r="D45" s="156">
        <v>3</v>
      </c>
      <c r="E45" s="156">
        <v>110</v>
      </c>
      <c r="F45" s="157" t="str">
        <f>+VLOOKUP(E45,Participants!$A$1:$F$1449,2,FALSE)</f>
        <v>Kiera Roddy</v>
      </c>
      <c r="G45" s="157" t="str">
        <f>+VLOOKUP(E45,Participants!$A$1:$F$1449,4,FALSE)</f>
        <v>JFK</v>
      </c>
      <c r="H45" s="157" t="str">
        <f>+VLOOKUP(E45,Participants!$A$1:$F$1449,5,FALSE)</f>
        <v>F</v>
      </c>
      <c r="I45" s="157">
        <f>+VLOOKUP(E45,Participants!$A$1:$F$1449,3,FALSE)</f>
        <v>4</v>
      </c>
      <c r="J45" s="157" t="str">
        <f>+VLOOKUP(E45,Participants!$A$1:$G$1449,7,FALSE)</f>
        <v>DEV GIRLS</v>
      </c>
      <c r="K45" s="157">
        <f t="shared" si="0"/>
        <v>44</v>
      </c>
      <c r="L45" s="157"/>
    </row>
    <row r="46" spans="1:12" ht="15.75" customHeight="1" x14ac:dyDescent="0.3">
      <c r="A46" s="155" t="s">
        <v>1</v>
      </c>
      <c r="B46" s="156"/>
      <c r="C46" s="156">
        <v>9.33</v>
      </c>
      <c r="D46" s="156">
        <v>6</v>
      </c>
      <c r="E46" s="156">
        <v>648</v>
      </c>
      <c r="F46" s="157" t="str">
        <f>+VLOOKUP(E46,Participants!$A$1:$F$1449,2,FALSE)</f>
        <v>Kayla Pulkowski</v>
      </c>
      <c r="G46" s="157" t="str">
        <f>+VLOOKUP(E46,Participants!$A$1:$F$1449,4,FALSE)</f>
        <v>SYL</v>
      </c>
      <c r="H46" s="169" t="str">
        <f>+VLOOKUP(E46,Participants!$A$1:$F$1449,5,FALSE)</f>
        <v>F</v>
      </c>
      <c r="I46" s="157">
        <f>+VLOOKUP(E46,Participants!$A$1:$F$1449,3,FALSE)</f>
        <v>3</v>
      </c>
      <c r="J46" s="157" t="str">
        <f>+VLOOKUP(E46,Participants!$A$1:$G$1449,7,FALSE)</f>
        <v>DEV GIRLS</v>
      </c>
      <c r="K46" s="157">
        <f t="shared" si="0"/>
        <v>45</v>
      </c>
      <c r="L46" s="157"/>
    </row>
    <row r="47" spans="1:12" ht="15.75" customHeight="1" x14ac:dyDescent="0.3">
      <c r="A47" s="155" t="s">
        <v>1</v>
      </c>
      <c r="B47" s="156"/>
      <c r="C47" s="156">
        <v>9.36</v>
      </c>
      <c r="D47" s="156">
        <v>4</v>
      </c>
      <c r="E47" s="156">
        <v>266</v>
      </c>
      <c r="F47" s="157" t="str">
        <f>+VLOOKUP(E47,Participants!$A$1:$F$1449,2,FALSE)</f>
        <v>Emma Wright</v>
      </c>
      <c r="G47" s="157" t="str">
        <f>+VLOOKUP(E47,Participants!$A$1:$F$1449,4,FALSE)</f>
        <v>JBS</v>
      </c>
      <c r="H47" s="157" t="str">
        <f>+VLOOKUP(E47,Participants!$A$1:$F$1449,5,FALSE)</f>
        <v>F</v>
      </c>
      <c r="I47" s="157">
        <f>+VLOOKUP(E47,Participants!$A$1:$F$1449,3,FALSE)</f>
        <v>4</v>
      </c>
      <c r="J47" s="157" t="str">
        <f>+VLOOKUP(E47,Participants!$A$1:$G$1449,7,FALSE)</f>
        <v>DEV GIRLS</v>
      </c>
      <c r="K47" s="157">
        <f t="shared" si="0"/>
        <v>46</v>
      </c>
      <c r="L47" s="157"/>
    </row>
    <row r="48" spans="1:12" ht="15.75" customHeight="1" x14ac:dyDescent="0.3">
      <c r="A48" s="155" t="s">
        <v>1</v>
      </c>
      <c r="B48" s="156"/>
      <c r="C48" s="156">
        <v>9.39</v>
      </c>
      <c r="D48" s="156">
        <v>8</v>
      </c>
      <c r="E48" s="156">
        <v>646</v>
      </c>
      <c r="F48" s="157" t="str">
        <f>+VLOOKUP(E48,Participants!$A$1:$F$1449,2,FALSE)</f>
        <v>Sara Ridilla</v>
      </c>
      <c r="G48" s="157" t="str">
        <f>+VLOOKUP(E48,Participants!$A$1:$F$1449,4,FALSE)</f>
        <v>SYL</v>
      </c>
      <c r="H48" s="169" t="str">
        <f>+VLOOKUP(E48,Participants!$A$1:$F$1449,5,FALSE)</f>
        <v>F</v>
      </c>
      <c r="I48" s="157">
        <f>+VLOOKUP(E48,Participants!$A$1:$F$1449,3,FALSE)</f>
        <v>2</v>
      </c>
      <c r="J48" s="157" t="str">
        <f>+VLOOKUP(E48,Participants!$A$1:$G$1449,7,FALSE)</f>
        <v>DEV GIRLS</v>
      </c>
      <c r="K48" s="157">
        <f t="shared" si="0"/>
        <v>47</v>
      </c>
      <c r="L48" s="157"/>
    </row>
    <row r="49" spans="1:12" ht="15.75" customHeight="1" x14ac:dyDescent="0.3">
      <c r="A49" s="155" t="s">
        <v>1</v>
      </c>
      <c r="B49" s="156"/>
      <c r="C49" s="156">
        <v>9.39</v>
      </c>
      <c r="D49" s="156">
        <v>5</v>
      </c>
      <c r="E49" s="156">
        <v>486</v>
      </c>
      <c r="F49" s="157" t="str">
        <f>+VLOOKUP(E49,Participants!$A$1:$F$1449,2,FALSE)</f>
        <v>Kathryn Ahlborn</v>
      </c>
      <c r="G49" s="157" t="str">
        <f>+VLOOKUP(E49,Participants!$A$1:$F$1449,4,FALSE)</f>
        <v>ANN</v>
      </c>
      <c r="H49" s="157" t="str">
        <f>+VLOOKUP(E49,Participants!$A$1:$F$1449,5,FALSE)</f>
        <v>F</v>
      </c>
      <c r="I49" s="157">
        <f>+VLOOKUP(E49,Participants!$A$1:$F$1449,3,FALSE)</f>
        <v>4</v>
      </c>
      <c r="J49" s="157" t="str">
        <f>+VLOOKUP(E49,Participants!$A$1:$G$1449,7,FALSE)</f>
        <v>DEV GIRLS</v>
      </c>
      <c r="K49" s="157">
        <f t="shared" si="0"/>
        <v>48</v>
      </c>
      <c r="L49" s="157"/>
    </row>
    <row r="50" spans="1:12" ht="15.75" customHeight="1" x14ac:dyDescent="0.3">
      <c r="A50" s="155" t="s">
        <v>1</v>
      </c>
      <c r="B50" s="156"/>
      <c r="C50" s="156">
        <v>9.39</v>
      </c>
      <c r="D50" s="156">
        <v>3</v>
      </c>
      <c r="E50" s="156">
        <v>688</v>
      </c>
      <c r="F50" s="157" t="str">
        <f>+VLOOKUP(E50,Participants!$A$1:$F$1449,2,FALSE)</f>
        <v>Lissy Cornell</v>
      </c>
      <c r="G50" s="157" t="str">
        <f>+VLOOKUP(E50,Participants!$A$1:$F$1449,4,FALSE)</f>
        <v>BCS</v>
      </c>
      <c r="H50" s="157" t="str">
        <f>+VLOOKUP(E50,Participants!$A$1:$F$1449,5,FALSE)</f>
        <v>F</v>
      </c>
      <c r="I50" s="157">
        <f>+VLOOKUP(E50,Participants!$A$1:$F$1449,3,FALSE)</f>
        <v>4</v>
      </c>
      <c r="J50" s="157" t="str">
        <f>+VLOOKUP(E50,Participants!$A$1:$G$1449,7,FALSE)</f>
        <v>DEV GIRLS</v>
      </c>
      <c r="K50" s="157">
        <f t="shared" si="0"/>
        <v>49</v>
      </c>
      <c r="L50" s="157"/>
    </row>
    <row r="51" spans="1:12" ht="15.75" customHeight="1" x14ac:dyDescent="0.3">
      <c r="A51" s="155" t="s">
        <v>1</v>
      </c>
      <c r="B51" s="156"/>
      <c r="C51" s="156">
        <v>9.4</v>
      </c>
      <c r="D51" s="156">
        <v>1</v>
      </c>
      <c r="E51" s="156">
        <v>105</v>
      </c>
      <c r="F51" s="157" t="str">
        <f>+VLOOKUP(E51,Participants!$A$1:$F$1449,2,FALSE)</f>
        <v>Morgan Ondrejko</v>
      </c>
      <c r="G51" s="157" t="str">
        <f>+VLOOKUP(E51,Participants!$A$1:$F$1449,4,FALSE)</f>
        <v>JFK</v>
      </c>
      <c r="H51" s="157" t="str">
        <f>+VLOOKUP(E51,Participants!$A$1:$F$1449,5,FALSE)</f>
        <v>F</v>
      </c>
      <c r="I51" s="157">
        <f>+VLOOKUP(E51,Participants!$A$1:$F$1449,3,FALSE)</f>
        <v>3</v>
      </c>
      <c r="J51" s="157" t="str">
        <f>+VLOOKUP(E51,Participants!$A$1:$G$1449,7,FALSE)</f>
        <v>DEV GIRLS</v>
      </c>
      <c r="K51" s="157">
        <f t="shared" si="0"/>
        <v>50</v>
      </c>
      <c r="L51" s="157"/>
    </row>
    <row r="52" spans="1:12" ht="15.75" customHeight="1" x14ac:dyDescent="0.3">
      <c r="A52" s="155" t="s">
        <v>1</v>
      </c>
      <c r="B52" s="156"/>
      <c r="C52" s="156">
        <v>9.41</v>
      </c>
      <c r="D52" s="156">
        <v>6</v>
      </c>
      <c r="E52" s="156">
        <v>483</v>
      </c>
      <c r="F52" s="157" t="str">
        <f>+VLOOKUP(E52,Participants!$A$1:$F$1449,2,FALSE)</f>
        <v>Francesca Balkovec</v>
      </c>
      <c r="G52" s="157" t="str">
        <f>+VLOOKUP(E52,Participants!$A$1:$F$1449,4,FALSE)</f>
        <v>ANN</v>
      </c>
      <c r="H52" s="157" t="str">
        <f>+VLOOKUP(E52,Participants!$A$1:$F$1449,5,FALSE)</f>
        <v>F</v>
      </c>
      <c r="I52" s="157">
        <f>+VLOOKUP(E52,Participants!$A$1:$F$1449,3,FALSE)</f>
        <v>3</v>
      </c>
      <c r="J52" s="157" t="str">
        <f>+VLOOKUP(E52,Participants!$A$1:$G$1449,7,FALSE)</f>
        <v>DEV GIRLS</v>
      </c>
      <c r="K52" s="157">
        <f t="shared" si="0"/>
        <v>51</v>
      </c>
      <c r="L52" s="157"/>
    </row>
    <row r="53" spans="1:12" ht="15.75" customHeight="1" x14ac:dyDescent="0.3">
      <c r="A53" s="155" t="s">
        <v>1</v>
      </c>
      <c r="B53" s="156"/>
      <c r="C53" s="156">
        <v>9.43</v>
      </c>
      <c r="D53" s="156">
        <v>6</v>
      </c>
      <c r="E53" s="156">
        <v>11</v>
      </c>
      <c r="F53" s="157" t="str">
        <f>+VLOOKUP(E53,Participants!$A$1:$F$1449,2,FALSE)</f>
        <v>Madeline Sell</v>
      </c>
      <c r="G53" s="157" t="str">
        <f>+VLOOKUP(E53,Participants!$A$1:$F$1449,4,FALSE)</f>
        <v>BFS</v>
      </c>
      <c r="H53" s="157" t="str">
        <f>+VLOOKUP(E53,Participants!$A$1:$F$1449,5,FALSE)</f>
        <v>F</v>
      </c>
      <c r="I53" s="157">
        <f>+VLOOKUP(E53,Participants!$A$1:$F$1449,3,FALSE)</f>
        <v>2</v>
      </c>
      <c r="J53" s="157" t="str">
        <f>+VLOOKUP(E53,Participants!$A$1:$G$1449,7,FALSE)</f>
        <v>DEV GIRLS</v>
      </c>
      <c r="K53" s="157">
        <f t="shared" si="0"/>
        <v>52</v>
      </c>
      <c r="L53" s="157"/>
    </row>
    <row r="54" spans="1:12" ht="15.75" customHeight="1" x14ac:dyDescent="0.3">
      <c r="A54" s="155" t="s">
        <v>1</v>
      </c>
      <c r="B54" s="156"/>
      <c r="C54" s="156">
        <v>9.4600000000000009</v>
      </c>
      <c r="D54" s="156">
        <v>6</v>
      </c>
      <c r="E54" s="156">
        <v>103</v>
      </c>
      <c r="F54" s="157" t="str">
        <f>+VLOOKUP(E54,Participants!$A$1:$F$1449,2,FALSE)</f>
        <v>Jane Bieranoski</v>
      </c>
      <c r="G54" s="157" t="str">
        <f>+VLOOKUP(E54,Participants!$A$1:$F$1449,4,FALSE)</f>
        <v>JFK</v>
      </c>
      <c r="H54" s="157" t="str">
        <f>+VLOOKUP(E54,Participants!$A$1:$F$1449,5,FALSE)</f>
        <v>F</v>
      </c>
      <c r="I54" s="157">
        <f>+VLOOKUP(E54,Participants!$A$1:$F$1449,3,FALSE)</f>
        <v>2</v>
      </c>
      <c r="J54" s="157" t="str">
        <f>+VLOOKUP(E54,Participants!$A$1:$G$1449,7,FALSE)</f>
        <v>DEV GIRLS</v>
      </c>
      <c r="K54" s="157">
        <f t="shared" si="0"/>
        <v>53</v>
      </c>
      <c r="L54" s="157"/>
    </row>
    <row r="55" spans="1:12" ht="15.75" customHeight="1" x14ac:dyDescent="0.3">
      <c r="A55" s="155" t="s">
        <v>1</v>
      </c>
      <c r="B55" s="156"/>
      <c r="C55" s="156">
        <v>9.5</v>
      </c>
      <c r="D55" s="156">
        <v>8</v>
      </c>
      <c r="E55" s="156">
        <v>391</v>
      </c>
      <c r="F55" s="157" t="str">
        <f>+VLOOKUP(E55,Participants!$A$1:$F$1449,2,FALSE)</f>
        <v>Hope Avery</v>
      </c>
      <c r="G55" s="157" t="str">
        <f>+VLOOKUP(E55,Participants!$A$1:$F$1449,4,FALSE)</f>
        <v>PHL</v>
      </c>
      <c r="H55" s="157" t="str">
        <f>+VLOOKUP(E55,Participants!$A$1:$F$1449,5,FALSE)</f>
        <v>F</v>
      </c>
      <c r="I55" s="157">
        <f>+VLOOKUP(E55,Participants!$A$1:$F$1449,3,FALSE)</f>
        <v>4</v>
      </c>
      <c r="J55" s="157" t="str">
        <f>+VLOOKUP(E55,Participants!$A$1:$G$1449,7,FALSE)</f>
        <v>DEV GIRLS</v>
      </c>
      <c r="K55" s="157">
        <f t="shared" si="0"/>
        <v>54</v>
      </c>
      <c r="L55" s="157"/>
    </row>
    <row r="56" spans="1:12" ht="15.75" customHeight="1" x14ac:dyDescent="0.3">
      <c r="A56" s="155" t="s">
        <v>1</v>
      </c>
      <c r="B56" s="156"/>
      <c r="C56" s="156">
        <v>9.5500000000000007</v>
      </c>
      <c r="D56" s="156">
        <v>7</v>
      </c>
      <c r="E56" s="156">
        <v>439</v>
      </c>
      <c r="F56" s="157" t="str">
        <f>+VLOOKUP(E56,Participants!$A$1:$F$1449,2,FALSE)</f>
        <v>Gemma Spadacene</v>
      </c>
      <c r="G56" s="157" t="str">
        <f>+VLOOKUP(E56,Participants!$A$1:$F$1449,4,FALSE)</f>
        <v>CDT</v>
      </c>
      <c r="H56" s="157" t="str">
        <f>+VLOOKUP(E56,Participants!$A$1:$F$1449,5,FALSE)</f>
        <v>F</v>
      </c>
      <c r="I56" s="157">
        <f>+VLOOKUP(E56,Participants!$A$1:$F$1449,3,FALSE)</f>
        <v>4</v>
      </c>
      <c r="J56" s="157" t="str">
        <f>+VLOOKUP(E56,Participants!$A$1:$G$1449,7,FALSE)</f>
        <v>DEV GIRLS</v>
      </c>
      <c r="K56" s="157">
        <f t="shared" si="0"/>
        <v>55</v>
      </c>
      <c r="L56" s="157"/>
    </row>
    <row r="57" spans="1:12" ht="15.75" customHeight="1" x14ac:dyDescent="0.3">
      <c r="A57" s="155" t="s">
        <v>1</v>
      </c>
      <c r="B57" s="156"/>
      <c r="C57" s="156">
        <v>9.64</v>
      </c>
      <c r="D57" s="156">
        <v>6</v>
      </c>
      <c r="E57" s="156">
        <v>143</v>
      </c>
      <c r="F57" s="157" t="str">
        <f>+VLOOKUP(E57,Participants!$A$1:$F$1449,2,FALSE)</f>
        <v>Betty Glyptis</v>
      </c>
      <c r="G57" s="157" t="str">
        <f>+VLOOKUP(E57,Participants!$A$1:$F$1449,4,FALSE)</f>
        <v>STL</v>
      </c>
      <c r="H57" s="157" t="str">
        <f>+VLOOKUP(E57,Participants!$A$1:$F$1449,5,FALSE)</f>
        <v>F</v>
      </c>
      <c r="I57" s="157">
        <f>+VLOOKUP(E57,Participants!$A$1:$F$1449,3,FALSE)</f>
        <v>2</v>
      </c>
      <c r="J57" s="157" t="str">
        <f>+VLOOKUP(E57,Participants!$A$1:$G$1449,7,FALSE)</f>
        <v>DEV GIRLS</v>
      </c>
      <c r="K57" s="157">
        <f t="shared" si="0"/>
        <v>56</v>
      </c>
      <c r="L57" s="157"/>
    </row>
    <row r="58" spans="1:12" ht="15.75" customHeight="1" x14ac:dyDescent="0.3">
      <c r="A58" s="155" t="s">
        <v>1</v>
      </c>
      <c r="B58" s="156"/>
      <c r="C58" s="156">
        <v>9.64</v>
      </c>
      <c r="D58" s="156">
        <v>6</v>
      </c>
      <c r="E58" s="156">
        <v>923</v>
      </c>
      <c r="F58" s="157" t="str">
        <f>+VLOOKUP(E58,Participants!$A$1:$F$1449,2,FALSE)</f>
        <v>Jordyn Cole</v>
      </c>
      <c r="G58" s="157" t="str">
        <f>+VLOOKUP(E58,Participants!$A$1:$F$1449,4,FALSE)</f>
        <v>SBS</v>
      </c>
      <c r="H58" s="157" t="str">
        <f>+VLOOKUP(E58,Participants!$A$1:$F$1449,5,FALSE)</f>
        <v>F</v>
      </c>
      <c r="I58" s="157">
        <f>+VLOOKUP(E58,Participants!$A$1:$F$1449,3,FALSE)</f>
        <v>2</v>
      </c>
      <c r="J58" s="157" t="str">
        <f>+VLOOKUP(E58,Participants!$A$1:$G$1449,7,FALSE)</f>
        <v>DEV GIRLS</v>
      </c>
      <c r="K58" s="157">
        <f t="shared" si="0"/>
        <v>57</v>
      </c>
      <c r="L58" s="157"/>
    </row>
    <row r="59" spans="1:12" ht="15.75" customHeight="1" x14ac:dyDescent="0.3">
      <c r="A59" s="155" t="s">
        <v>1</v>
      </c>
      <c r="B59" s="156"/>
      <c r="C59" s="156">
        <v>9.64</v>
      </c>
      <c r="D59" s="156">
        <v>4</v>
      </c>
      <c r="E59" s="156">
        <v>147</v>
      </c>
      <c r="F59" s="157" t="str">
        <f>+VLOOKUP(E59,Participants!$A$1:$F$1449,2,FALSE)</f>
        <v>Anna Matecki</v>
      </c>
      <c r="G59" s="157" t="str">
        <f>+VLOOKUP(E59,Participants!$A$1:$F$1449,4,FALSE)</f>
        <v>STL</v>
      </c>
      <c r="H59" s="157" t="str">
        <f>+VLOOKUP(E59,Participants!$A$1:$F$1449,5,FALSE)</f>
        <v>F</v>
      </c>
      <c r="I59" s="157">
        <f>+VLOOKUP(E59,Participants!$A$1:$F$1449,3,FALSE)</f>
        <v>3</v>
      </c>
      <c r="J59" s="157" t="str">
        <f>+VLOOKUP(E59,Participants!$A$1:$G$1449,7,FALSE)</f>
        <v>DEV GIRLS</v>
      </c>
      <c r="K59" s="157">
        <f t="shared" si="0"/>
        <v>58</v>
      </c>
      <c r="L59" s="157"/>
    </row>
    <row r="60" spans="1:12" ht="15.75" customHeight="1" x14ac:dyDescent="0.3">
      <c r="A60" s="155" t="s">
        <v>1</v>
      </c>
      <c r="B60" s="156"/>
      <c r="C60" s="156">
        <v>9.69</v>
      </c>
      <c r="D60" s="156">
        <v>5</v>
      </c>
      <c r="E60" s="156">
        <v>987</v>
      </c>
      <c r="F60" s="157" t="str">
        <f>+VLOOKUP(E60,Participants!$A$1:$F$1449,2,FALSE)</f>
        <v>Anne Hampton</v>
      </c>
      <c r="G60" s="157" t="str">
        <f>+VLOOKUP(E60,Participants!$A$1:$F$1449,4,FALSE)</f>
        <v>GAB</v>
      </c>
      <c r="H60" s="157" t="str">
        <f>+VLOOKUP(E60,Participants!$A$1:$F$1449,5,FALSE)</f>
        <v>F</v>
      </c>
      <c r="I60" s="157">
        <f>+VLOOKUP(E60,Participants!$A$1:$F$1449,3,FALSE)</f>
        <v>4</v>
      </c>
      <c r="J60" s="157" t="str">
        <f>+VLOOKUP(E60,Participants!$A$1:$G$1449,7,FALSE)</f>
        <v>DEV GIRLS</v>
      </c>
      <c r="K60" s="157">
        <f t="shared" si="0"/>
        <v>59</v>
      </c>
      <c r="L60" s="157"/>
    </row>
    <row r="61" spans="1:12" ht="15.75" customHeight="1" x14ac:dyDescent="0.3">
      <c r="A61" s="155" t="s">
        <v>1</v>
      </c>
      <c r="B61" s="156"/>
      <c r="C61" s="156">
        <v>9.7100000000000009</v>
      </c>
      <c r="D61" s="156">
        <v>4</v>
      </c>
      <c r="E61" s="156">
        <v>920</v>
      </c>
      <c r="F61" s="157" t="str">
        <f>+VLOOKUP(E61,Participants!$A$1:$F$1449,2,FALSE)</f>
        <v>Addison Thomas</v>
      </c>
      <c r="G61" s="157" t="str">
        <f>+VLOOKUP(E61,Participants!$A$1:$F$1449,4,FALSE)</f>
        <v>SBS</v>
      </c>
      <c r="H61" s="157" t="str">
        <f>+VLOOKUP(E61,Participants!$A$1:$F$1449,5,FALSE)</f>
        <v>F</v>
      </c>
      <c r="I61" s="157">
        <f>+VLOOKUP(E61,Participants!$A$1:$F$1449,3,FALSE)</f>
        <v>4</v>
      </c>
      <c r="J61" s="157" t="str">
        <f>+VLOOKUP(E61,Participants!$A$1:$G$1449,7,FALSE)</f>
        <v>DEV GIRLS</v>
      </c>
      <c r="K61" s="157">
        <f t="shared" si="0"/>
        <v>60</v>
      </c>
      <c r="L61" s="157"/>
    </row>
    <row r="62" spans="1:12" ht="15.75" customHeight="1" x14ac:dyDescent="0.3">
      <c r="A62" s="155" t="s">
        <v>1</v>
      </c>
      <c r="B62" s="156"/>
      <c r="C62" s="156">
        <v>9.73</v>
      </c>
      <c r="D62" s="156">
        <v>1</v>
      </c>
      <c r="E62" s="156">
        <v>9</v>
      </c>
      <c r="F62" s="157" t="str">
        <f>+VLOOKUP(E62,Participants!$A$1:$F$1449,2,FALSE)</f>
        <v>Gina Talarico</v>
      </c>
      <c r="G62" s="157" t="str">
        <f>+VLOOKUP(E62,Participants!$A$1:$F$1449,4,FALSE)</f>
        <v>BFS</v>
      </c>
      <c r="H62" s="157" t="str">
        <f>+VLOOKUP(E62,Participants!$A$1:$F$1449,5,FALSE)</f>
        <v>F</v>
      </c>
      <c r="I62" s="157">
        <f>+VLOOKUP(E62,Participants!$A$1:$F$1449,3,FALSE)</f>
        <v>2</v>
      </c>
      <c r="J62" s="157" t="str">
        <f>+VLOOKUP(E62,Participants!$A$1:$G$1449,7,FALSE)</f>
        <v>DEV GIRLS</v>
      </c>
      <c r="K62" s="157">
        <f t="shared" si="0"/>
        <v>61</v>
      </c>
      <c r="L62" s="157"/>
    </row>
    <row r="63" spans="1:12" ht="15.75" customHeight="1" x14ac:dyDescent="0.3">
      <c r="A63" s="155" t="s">
        <v>1</v>
      </c>
      <c r="B63" s="156"/>
      <c r="C63" s="156">
        <v>9.74</v>
      </c>
      <c r="D63" s="156">
        <v>4</v>
      </c>
      <c r="E63" s="156">
        <v>922</v>
      </c>
      <c r="F63" s="157" t="str">
        <f>+VLOOKUP(E63,Participants!$A$1:$F$1449,2,FALSE)</f>
        <v>Jordyn Cienik</v>
      </c>
      <c r="G63" s="157" t="str">
        <f>+VLOOKUP(E63,Participants!$A$1:$F$1449,4,FALSE)</f>
        <v>SBS</v>
      </c>
      <c r="H63" s="157" t="str">
        <f>+VLOOKUP(E63,Participants!$A$1:$F$1449,5,FALSE)</f>
        <v>F</v>
      </c>
      <c r="I63" s="157">
        <f>+VLOOKUP(E63,Participants!$A$1:$F$1449,3,FALSE)</f>
        <v>2</v>
      </c>
      <c r="J63" s="157" t="str">
        <f>+VLOOKUP(E63,Participants!$A$1:$G$1449,7,FALSE)</f>
        <v>DEV GIRLS</v>
      </c>
      <c r="K63" s="157">
        <f t="shared" si="0"/>
        <v>62</v>
      </c>
      <c r="L63" s="157"/>
    </row>
    <row r="64" spans="1:12" ht="15.75" customHeight="1" x14ac:dyDescent="0.3">
      <c r="A64" s="155" t="s">
        <v>1</v>
      </c>
      <c r="B64" s="156"/>
      <c r="C64" s="156">
        <v>9.76</v>
      </c>
      <c r="D64" s="156">
        <v>3</v>
      </c>
      <c r="E64" s="156">
        <v>408</v>
      </c>
      <c r="F64" s="157" t="str">
        <f>+VLOOKUP(E64,Participants!$A$1:$F$1449,2,FALSE)</f>
        <v>Hannah Hayes</v>
      </c>
      <c r="G64" s="157" t="str">
        <f>+VLOOKUP(E64,Participants!$A$1:$F$1449,4,FALSE)</f>
        <v>PHL</v>
      </c>
      <c r="H64" s="157" t="str">
        <f>+VLOOKUP(E64,Participants!$A$1:$F$1449,5,FALSE)</f>
        <v>F</v>
      </c>
      <c r="I64" s="157">
        <f>+VLOOKUP(E64,Participants!$A$1:$F$1449,3,FALSE)</f>
        <v>3</v>
      </c>
      <c r="J64" s="157" t="str">
        <f>+VLOOKUP(E64,Participants!$A$1:$G$1449,7,FALSE)</f>
        <v>DEV GIRLS</v>
      </c>
      <c r="K64" s="157">
        <f t="shared" si="0"/>
        <v>63</v>
      </c>
      <c r="L64" s="157"/>
    </row>
    <row r="65" spans="1:12" ht="15.75" customHeight="1" x14ac:dyDescent="0.3">
      <c r="A65" s="155" t="s">
        <v>1</v>
      </c>
      <c r="B65" s="156"/>
      <c r="C65" s="156">
        <v>9.8000000000000007</v>
      </c>
      <c r="D65" s="156">
        <v>8</v>
      </c>
      <c r="E65" s="156">
        <v>4</v>
      </c>
      <c r="F65" s="157" t="str">
        <f>+VLOOKUP(E65,Participants!$A$1:$F$1449,2,FALSE)</f>
        <v>Olivia Romanow</v>
      </c>
      <c r="G65" s="157" t="str">
        <f>+VLOOKUP(E65,Participants!$A$1:$F$1449,4,FALSE)</f>
        <v>BFS</v>
      </c>
      <c r="H65" s="157" t="str">
        <f>+VLOOKUP(E65,Participants!$A$1:$F$1449,5,FALSE)</f>
        <v>F</v>
      </c>
      <c r="I65" s="157">
        <f>+VLOOKUP(E65,Participants!$A$1:$F$1449,3,FALSE)</f>
        <v>1</v>
      </c>
      <c r="J65" s="157" t="str">
        <f>+VLOOKUP(E65,Participants!$A$1:$G$1449,7,FALSE)</f>
        <v>DEV GIRLS</v>
      </c>
      <c r="K65" s="157">
        <f t="shared" si="0"/>
        <v>64</v>
      </c>
      <c r="L65" s="157"/>
    </row>
    <row r="66" spans="1:12" ht="15.75" customHeight="1" x14ac:dyDescent="0.3">
      <c r="A66" s="155" t="s">
        <v>1</v>
      </c>
      <c r="B66" s="156"/>
      <c r="C66" s="156">
        <v>9.8000000000000007</v>
      </c>
      <c r="D66" s="156">
        <v>2</v>
      </c>
      <c r="E66" s="156">
        <v>1214</v>
      </c>
      <c r="F66" s="157" t="str">
        <f>+VLOOKUP(E66,Participants!$A$1:$F$1449,2,FALSE)</f>
        <v>Veronica Homison</v>
      </c>
      <c r="G66" s="157" t="str">
        <f>+VLOOKUP(E66,Participants!$A$1:$F$1449,4,FALSE)</f>
        <v>GRE</v>
      </c>
      <c r="H66" s="157" t="str">
        <f>+VLOOKUP(E66,Participants!$A$1:$F$1449,5,FALSE)</f>
        <v>F</v>
      </c>
      <c r="I66" s="157">
        <f>+VLOOKUP(E66,Participants!$A$1:$F$1449,3,FALSE)</f>
        <v>2</v>
      </c>
      <c r="J66" s="157" t="str">
        <f>+VLOOKUP(E66,Participants!$A$1:$G$1449,7,FALSE)</f>
        <v>DEV GIRLS</v>
      </c>
      <c r="K66" s="157">
        <f t="shared" si="0"/>
        <v>65</v>
      </c>
      <c r="L66" s="157"/>
    </row>
    <row r="67" spans="1:12" ht="15.75" customHeight="1" x14ac:dyDescent="0.3">
      <c r="A67" s="155" t="s">
        <v>1</v>
      </c>
      <c r="B67" s="156"/>
      <c r="C67" s="156">
        <v>9.8000000000000007</v>
      </c>
      <c r="D67" s="156">
        <v>5</v>
      </c>
      <c r="E67" s="156">
        <v>930</v>
      </c>
      <c r="F67" s="157" t="str">
        <f>+VLOOKUP(E67,Participants!$A$1:$F$1449,2,FALSE)</f>
        <v>Elena Penrod</v>
      </c>
      <c r="G67" s="157" t="str">
        <f>+VLOOKUP(E67,Participants!$A$1:$F$1449,4,FALSE)</f>
        <v>SBS</v>
      </c>
      <c r="H67" s="157" t="str">
        <f>+VLOOKUP(E67,Participants!$A$1:$F$1449,5,FALSE)</f>
        <v>F</v>
      </c>
      <c r="I67" s="157">
        <f>+VLOOKUP(E67,Participants!$A$1:$F$1449,3,FALSE)</f>
        <v>4</v>
      </c>
      <c r="J67" s="157" t="str">
        <f>+VLOOKUP(E67,Participants!$A$1:$G$1449,7,FALSE)</f>
        <v>DEV GIRLS</v>
      </c>
      <c r="K67" s="157">
        <f t="shared" si="0"/>
        <v>66</v>
      </c>
      <c r="L67" s="157"/>
    </row>
    <row r="68" spans="1:12" ht="15.75" customHeight="1" x14ac:dyDescent="0.3">
      <c r="A68" s="155" t="s">
        <v>1</v>
      </c>
      <c r="B68" s="156"/>
      <c r="C68" s="156">
        <v>9.83</v>
      </c>
      <c r="D68" s="156">
        <v>3</v>
      </c>
      <c r="E68" s="156">
        <v>927</v>
      </c>
      <c r="F68" s="157" t="str">
        <f>+VLOOKUP(E68,Participants!$A$1:$F$1449,2,FALSE)</f>
        <v>Erin Genton</v>
      </c>
      <c r="G68" s="157" t="str">
        <f>+VLOOKUP(E68,Participants!$A$1:$F$1449,4,FALSE)</f>
        <v>SBS</v>
      </c>
      <c r="H68" s="157" t="str">
        <f>+VLOOKUP(E68,Participants!$A$1:$F$1449,5,FALSE)</f>
        <v>F</v>
      </c>
      <c r="I68" s="157">
        <f>+VLOOKUP(E68,Participants!$A$1:$F$1449,3,FALSE)</f>
        <v>3</v>
      </c>
      <c r="J68" s="157" t="str">
        <f>+VLOOKUP(E68,Participants!$A$1:$G$1449,7,FALSE)</f>
        <v>DEV GIRLS</v>
      </c>
      <c r="K68" s="157">
        <f t="shared" si="0"/>
        <v>67</v>
      </c>
      <c r="L68" s="157"/>
    </row>
    <row r="69" spans="1:12" ht="15.75" customHeight="1" x14ac:dyDescent="0.3">
      <c r="A69" s="155" t="s">
        <v>1</v>
      </c>
      <c r="B69" s="156"/>
      <c r="C69" s="156">
        <v>9.85</v>
      </c>
      <c r="D69" s="156">
        <v>2</v>
      </c>
      <c r="E69" s="156">
        <v>300</v>
      </c>
      <c r="F69" s="157" t="str">
        <f>+VLOOKUP(E69,Participants!$A$1:$F$1449,2,FALSE)</f>
        <v>Faith Williamson</v>
      </c>
      <c r="G69" s="157" t="str">
        <f>+VLOOKUP(E69,Participants!$A$1:$F$1449,4,FALSE)</f>
        <v>JAM</v>
      </c>
      <c r="H69" s="157" t="str">
        <f>+VLOOKUP(E69,Participants!$A$1:$F$1449,5,FALSE)</f>
        <v>F</v>
      </c>
      <c r="I69" s="157">
        <f>+VLOOKUP(E69,Participants!$A$1:$F$1449,3,FALSE)</f>
        <v>3</v>
      </c>
      <c r="J69" s="157" t="str">
        <f>+VLOOKUP(E69,Participants!$A$1:$G$1449,7,FALSE)</f>
        <v>DEV GIRLS</v>
      </c>
      <c r="K69" s="157">
        <f t="shared" si="0"/>
        <v>68</v>
      </c>
      <c r="L69" s="157"/>
    </row>
    <row r="70" spans="1:12" ht="15.75" customHeight="1" x14ac:dyDescent="0.3">
      <c r="A70" s="155" t="s">
        <v>1</v>
      </c>
      <c r="B70" s="156"/>
      <c r="C70" s="156">
        <v>9.9</v>
      </c>
      <c r="D70" s="156">
        <v>4</v>
      </c>
      <c r="E70" s="156">
        <v>417</v>
      </c>
      <c r="F70" s="157" t="str">
        <f>+VLOOKUP(E70,Participants!$A$1:$F$1449,2,FALSE)</f>
        <v>Morgan Kane</v>
      </c>
      <c r="G70" s="157" t="str">
        <f>+VLOOKUP(E70,Participants!$A$1:$F$1449,4,FALSE)</f>
        <v>PHA</v>
      </c>
      <c r="H70" s="157" t="str">
        <f>+VLOOKUP(E70,Participants!$A$1:$F$1449,5,FALSE)</f>
        <v>F</v>
      </c>
      <c r="I70" s="157">
        <f>+VLOOKUP(E70,Participants!$A$1:$F$1449,3,FALSE)</f>
        <v>1</v>
      </c>
      <c r="J70" s="157" t="str">
        <f>+VLOOKUP(E70,Participants!$A$1:$G$1449,7,FALSE)</f>
        <v>DEV GIRLS</v>
      </c>
      <c r="K70" s="157">
        <f t="shared" si="0"/>
        <v>69</v>
      </c>
      <c r="L70" s="157"/>
    </row>
    <row r="71" spans="1:12" ht="15.75" customHeight="1" x14ac:dyDescent="0.3">
      <c r="A71" s="155" t="s">
        <v>1</v>
      </c>
      <c r="B71" s="156"/>
      <c r="C71" s="156">
        <v>9.91</v>
      </c>
      <c r="D71" s="156">
        <v>6</v>
      </c>
      <c r="E71" s="156">
        <v>13</v>
      </c>
      <c r="F71" s="157" t="str">
        <f>+VLOOKUP(E71,Participants!$A$1:$F$1449,2,FALSE)</f>
        <v>Anna Lapinsky</v>
      </c>
      <c r="G71" s="157" t="str">
        <f>+VLOOKUP(E71,Participants!$A$1:$F$1449,4,FALSE)</f>
        <v>BFS</v>
      </c>
      <c r="H71" s="157" t="str">
        <f>+VLOOKUP(E71,Participants!$A$1:$F$1449,5,FALSE)</f>
        <v>F</v>
      </c>
      <c r="I71" s="157">
        <f>+VLOOKUP(E71,Participants!$A$1:$F$1449,3,FALSE)</f>
        <v>3</v>
      </c>
      <c r="J71" s="157" t="str">
        <f>+VLOOKUP(E71,Participants!$A$1:$G$1449,7,FALSE)</f>
        <v>DEV GIRLS</v>
      </c>
      <c r="K71" s="157">
        <f t="shared" si="0"/>
        <v>70</v>
      </c>
      <c r="L71" s="157"/>
    </row>
    <row r="72" spans="1:12" ht="15.75" customHeight="1" x14ac:dyDescent="0.3">
      <c r="A72" s="155" t="s">
        <v>1</v>
      </c>
      <c r="B72" s="156"/>
      <c r="C72" s="156">
        <v>9.92</v>
      </c>
      <c r="D72" s="156">
        <v>2</v>
      </c>
      <c r="E72" s="156">
        <v>605</v>
      </c>
      <c r="F72" s="157" t="str">
        <f>+VLOOKUP(E72,Participants!$A$1:$F$1449,2,FALSE)</f>
        <v>Maria Repasky</v>
      </c>
      <c r="G72" s="157" t="str">
        <f>+VLOOKUP(E72,Participants!$A$1:$F$1449,4,FALSE)</f>
        <v>AAC</v>
      </c>
      <c r="H72" s="157" t="str">
        <f>+VLOOKUP(E72,Participants!$A$1:$F$1449,5,FALSE)</f>
        <v>F</v>
      </c>
      <c r="I72" s="157">
        <f>+VLOOKUP(E72,Participants!$A$1:$F$1449,3,FALSE)</f>
        <v>3</v>
      </c>
      <c r="J72" s="157" t="str">
        <f>+VLOOKUP(E72,Participants!$A$1:$G$1449,7,FALSE)</f>
        <v>DEV GIRLS</v>
      </c>
      <c r="K72" s="157">
        <f t="shared" si="0"/>
        <v>71</v>
      </c>
      <c r="L72" s="157"/>
    </row>
    <row r="73" spans="1:12" ht="15.75" customHeight="1" x14ac:dyDescent="0.3">
      <c r="A73" s="155" t="s">
        <v>1</v>
      </c>
      <c r="B73" s="156"/>
      <c r="C73" s="156">
        <v>9.93</v>
      </c>
      <c r="D73" s="156">
        <v>7</v>
      </c>
      <c r="E73" s="156">
        <v>988</v>
      </c>
      <c r="F73" s="157" t="str">
        <f>+VLOOKUP(E73,Participants!$A$1:$F$1449,2,FALSE)</f>
        <v>Allison Lease</v>
      </c>
      <c r="G73" s="157" t="str">
        <f>+VLOOKUP(E73,Participants!$A$1:$F$1449,4,FALSE)</f>
        <v>GAB</v>
      </c>
      <c r="H73" s="157" t="str">
        <f>+VLOOKUP(E73,Participants!$A$1:$F$1449,5,FALSE)</f>
        <v>F</v>
      </c>
      <c r="I73" s="157">
        <f>+VLOOKUP(E73,Participants!$A$1:$F$1449,3,FALSE)</f>
        <v>4</v>
      </c>
      <c r="J73" s="157" t="str">
        <f>+VLOOKUP(E73,Participants!$A$1:$G$1449,7,FALSE)</f>
        <v>DEV GIRLS</v>
      </c>
      <c r="K73" s="157">
        <f t="shared" si="0"/>
        <v>72</v>
      </c>
      <c r="L73" s="157"/>
    </row>
    <row r="74" spans="1:12" ht="15.75" customHeight="1" x14ac:dyDescent="0.3">
      <c r="A74" s="155" t="s">
        <v>1</v>
      </c>
      <c r="B74" s="156"/>
      <c r="C74" s="156">
        <v>10</v>
      </c>
      <c r="D74" s="156">
        <v>7</v>
      </c>
      <c r="E74" s="156">
        <v>687</v>
      </c>
      <c r="F74" s="157" t="str">
        <f>+VLOOKUP(E74,Participants!$A$1:$F$1449,2,FALSE)</f>
        <v>Addison Johns</v>
      </c>
      <c r="G74" s="157" t="str">
        <f>+VLOOKUP(E74,Participants!$A$1:$F$1449,4,FALSE)</f>
        <v>BCS</v>
      </c>
      <c r="H74" s="157" t="str">
        <f>+VLOOKUP(E74,Participants!$A$1:$F$1449,5,FALSE)</f>
        <v>F</v>
      </c>
      <c r="I74" s="157">
        <f>+VLOOKUP(E74,Participants!$A$1:$F$1449,3,FALSE)</f>
        <v>4</v>
      </c>
      <c r="J74" s="157" t="str">
        <f>+VLOOKUP(E74,Participants!$A$1:$G$1449,7,FALSE)</f>
        <v>DEV GIRLS</v>
      </c>
      <c r="K74" s="157">
        <f t="shared" si="0"/>
        <v>73</v>
      </c>
      <c r="L74" s="157"/>
    </row>
    <row r="75" spans="1:12" ht="15.75" customHeight="1" x14ac:dyDescent="0.3">
      <c r="A75" s="155" t="s">
        <v>1</v>
      </c>
      <c r="B75" s="156"/>
      <c r="C75" s="156">
        <v>10</v>
      </c>
      <c r="D75" s="156">
        <v>5</v>
      </c>
      <c r="E75" s="156">
        <v>975</v>
      </c>
      <c r="F75" s="157" t="str">
        <f>+VLOOKUP(E75,Participants!$A$1:$F$1449,2,FALSE)</f>
        <v>Raegan Faulds</v>
      </c>
      <c r="G75" s="157" t="str">
        <f>+VLOOKUP(E75,Participants!$A$1:$F$1449,4,FALSE)</f>
        <v>GAB</v>
      </c>
      <c r="H75" s="157" t="str">
        <f>+VLOOKUP(E75,Participants!$A$1:$F$1449,5,FALSE)</f>
        <v>F</v>
      </c>
      <c r="I75" s="157">
        <f>+VLOOKUP(E75,Participants!$A$1:$F$1449,3,FALSE)</f>
        <v>3</v>
      </c>
      <c r="J75" s="157" t="str">
        <f>+VLOOKUP(E75,Participants!$A$1:$G$1449,7,FALSE)</f>
        <v>DEV GIRLS</v>
      </c>
      <c r="K75" s="157">
        <f t="shared" ref="K75:K127" si="1">K74+1</f>
        <v>74</v>
      </c>
      <c r="L75" s="157"/>
    </row>
    <row r="76" spans="1:12" ht="15.75" customHeight="1" x14ac:dyDescent="0.3">
      <c r="A76" s="155" t="s">
        <v>1</v>
      </c>
      <c r="B76" s="156"/>
      <c r="C76" s="156">
        <v>10</v>
      </c>
      <c r="D76" s="156">
        <v>7</v>
      </c>
      <c r="E76" s="156">
        <v>151</v>
      </c>
      <c r="F76" s="157" t="str">
        <f>+VLOOKUP(E76,Participants!$A$1:$F$1449,2,FALSE)</f>
        <v>Emmelyn Spitale</v>
      </c>
      <c r="G76" s="157" t="str">
        <f>+VLOOKUP(E76,Participants!$A$1:$F$1449,4,FALSE)</f>
        <v>STL</v>
      </c>
      <c r="H76" s="157" t="str">
        <f>+VLOOKUP(E76,Participants!$A$1:$F$1449,5,FALSE)</f>
        <v>F</v>
      </c>
      <c r="I76" s="157">
        <f>+VLOOKUP(E76,Participants!$A$1:$F$1449,3,FALSE)</f>
        <v>3</v>
      </c>
      <c r="J76" s="157" t="str">
        <f>+VLOOKUP(E76,Participants!$A$1:$G$1449,7,FALSE)</f>
        <v>DEV GIRLS</v>
      </c>
      <c r="K76" s="157">
        <f t="shared" si="1"/>
        <v>75</v>
      </c>
      <c r="L76" s="157"/>
    </row>
    <row r="77" spans="1:12" ht="15.75" customHeight="1" x14ac:dyDescent="0.3">
      <c r="A77" s="155" t="s">
        <v>1</v>
      </c>
      <c r="B77" s="156"/>
      <c r="C77" s="156">
        <v>10.01</v>
      </c>
      <c r="D77" s="156">
        <v>6</v>
      </c>
      <c r="E77" s="156">
        <v>1106</v>
      </c>
      <c r="F77" s="157" t="str">
        <f>+VLOOKUP(E77,Participants!$A$1:$F$1449,2,FALSE)</f>
        <v>Alexis Kolocouris</v>
      </c>
      <c r="G77" s="157" t="str">
        <f>+VLOOKUP(E77,Participants!$A$1:$F$1449,4,FALSE)</f>
        <v>HTS</v>
      </c>
      <c r="H77" s="157" t="str">
        <f>+VLOOKUP(E77,Participants!$A$1:$F$1449,5,FALSE)</f>
        <v>F</v>
      </c>
      <c r="I77" s="157">
        <f>+VLOOKUP(E77,Participants!$A$1:$F$1449,3,FALSE)</f>
        <v>4</v>
      </c>
      <c r="J77" s="157" t="str">
        <f>+VLOOKUP(E77,Participants!$A$1:$G$1449,7,FALSE)</f>
        <v>DEV GIRLS</v>
      </c>
      <c r="K77" s="157">
        <f t="shared" si="1"/>
        <v>76</v>
      </c>
      <c r="L77" s="157"/>
    </row>
    <row r="78" spans="1:12" ht="15.75" customHeight="1" x14ac:dyDescent="0.3">
      <c r="A78" s="155" t="s">
        <v>1</v>
      </c>
      <c r="B78" s="156"/>
      <c r="C78" s="156">
        <v>10.039999999999999</v>
      </c>
      <c r="D78" s="156">
        <v>8</v>
      </c>
      <c r="E78" s="156">
        <v>602</v>
      </c>
      <c r="F78" s="157" t="str">
        <f>+VLOOKUP(E78,Participants!$A$1:$F$1449,2,FALSE)</f>
        <v>Brigid Mercer</v>
      </c>
      <c r="G78" s="157" t="str">
        <f>+VLOOKUP(E78,Participants!$A$1:$F$1449,4,FALSE)</f>
        <v>AAC</v>
      </c>
      <c r="H78" s="157" t="str">
        <f>+VLOOKUP(E78,Participants!$A$1:$F$1449,5,FALSE)</f>
        <v>F</v>
      </c>
      <c r="I78" s="157">
        <f>+VLOOKUP(E78,Participants!$A$1:$F$1449,3,FALSE)</f>
        <v>3</v>
      </c>
      <c r="J78" s="157" t="str">
        <f>+VLOOKUP(E78,Participants!$A$1:$G$1449,7,FALSE)</f>
        <v>DEV GIRLS</v>
      </c>
      <c r="K78" s="157">
        <f t="shared" si="1"/>
        <v>77</v>
      </c>
      <c r="L78" s="157"/>
    </row>
    <row r="79" spans="1:12" ht="15.75" customHeight="1" x14ac:dyDescent="0.3">
      <c r="A79" s="155" t="s">
        <v>1</v>
      </c>
      <c r="B79" s="156"/>
      <c r="C79" s="156">
        <v>10.039999999999999</v>
      </c>
      <c r="D79" s="156">
        <v>6</v>
      </c>
      <c r="E79" s="156">
        <v>857</v>
      </c>
      <c r="F79" s="157" t="str">
        <f>+VLOOKUP(E79,Participants!$A$1:$F$1449,2,FALSE)</f>
        <v>Morgan Loughran</v>
      </c>
      <c r="G79" s="157" t="str">
        <f>+VLOOKUP(E79,Participants!$A$1:$F$1449,4,FALSE)</f>
        <v>NAM</v>
      </c>
      <c r="H79" s="157" t="str">
        <f>+VLOOKUP(E79,Participants!$A$1:$F$1449,5,FALSE)</f>
        <v>F</v>
      </c>
      <c r="I79" s="157">
        <f>+VLOOKUP(E79,Participants!$A$1:$F$1449,3,FALSE)</f>
        <v>3</v>
      </c>
      <c r="J79" s="157" t="str">
        <f>+VLOOKUP(E79,Participants!$A$1:$G$1449,7,FALSE)</f>
        <v>DEV GIRLS</v>
      </c>
      <c r="K79" s="157">
        <f t="shared" si="1"/>
        <v>78</v>
      </c>
      <c r="L79" s="157"/>
    </row>
    <row r="80" spans="1:12" ht="15.75" customHeight="1" x14ac:dyDescent="0.3">
      <c r="A80" s="155" t="s">
        <v>1</v>
      </c>
      <c r="B80" s="156"/>
      <c r="C80" s="156">
        <v>10.1</v>
      </c>
      <c r="D80" s="156">
        <v>8</v>
      </c>
      <c r="E80" s="156">
        <v>265</v>
      </c>
      <c r="F80" s="157" t="str">
        <f>+VLOOKUP(E80,Participants!$A$1:$F$1449,2,FALSE)</f>
        <v>Mackenzie Muir</v>
      </c>
      <c r="G80" s="157" t="str">
        <f>+VLOOKUP(E80,Participants!$A$1:$F$1449,4,FALSE)</f>
        <v>JBS</v>
      </c>
      <c r="H80" s="157" t="str">
        <f>+VLOOKUP(E80,Participants!$A$1:$F$1449,5,FALSE)</f>
        <v>F</v>
      </c>
      <c r="I80" s="157">
        <f>+VLOOKUP(E80,Participants!$A$1:$F$1449,3,FALSE)</f>
        <v>3</v>
      </c>
      <c r="J80" s="157" t="str">
        <f>+VLOOKUP(E80,Participants!$A$1:$G$1449,7,FALSE)</f>
        <v>DEV GIRLS</v>
      </c>
      <c r="K80" s="157">
        <f t="shared" si="1"/>
        <v>79</v>
      </c>
      <c r="L80" s="157"/>
    </row>
    <row r="81" spans="1:12" ht="15.75" customHeight="1" x14ac:dyDescent="0.3">
      <c r="A81" s="155" t="s">
        <v>1</v>
      </c>
      <c r="B81" s="156"/>
      <c r="C81" s="156">
        <v>10.119999999999999</v>
      </c>
      <c r="D81" s="156">
        <v>3</v>
      </c>
      <c r="E81" s="156">
        <v>711</v>
      </c>
      <c r="F81" s="157" t="str">
        <f>+VLOOKUP(E81,Participants!$A$1:$F$1449,2,FALSE)</f>
        <v>Anna Claire Dudley</v>
      </c>
      <c r="G81" s="157" t="str">
        <f>+VLOOKUP(E81,Participants!$A$1:$F$1449,4,FALSE)</f>
        <v>BCS</v>
      </c>
      <c r="H81" s="157" t="str">
        <f>+VLOOKUP(E81,Participants!$A$1:$F$1449,5,FALSE)</f>
        <v>F</v>
      </c>
      <c r="I81" s="157">
        <f>+VLOOKUP(E81,Participants!$A$1:$F$1449,3,FALSE)</f>
        <v>4</v>
      </c>
      <c r="J81" s="157" t="str">
        <f>+VLOOKUP(E81,Participants!$A$1:$G$1449,7,FALSE)</f>
        <v>DEV GIRLS</v>
      </c>
      <c r="K81" s="157">
        <f t="shared" si="1"/>
        <v>80</v>
      </c>
      <c r="L81" s="157"/>
    </row>
    <row r="82" spans="1:12" ht="15.75" customHeight="1" x14ac:dyDescent="0.3">
      <c r="A82" s="155" t="s">
        <v>1</v>
      </c>
      <c r="B82" s="156"/>
      <c r="C82" s="156">
        <v>10.17</v>
      </c>
      <c r="D82" s="156">
        <v>7</v>
      </c>
      <c r="E82" s="156">
        <v>720</v>
      </c>
      <c r="F82" s="157" t="str">
        <f>+VLOOKUP(E82,Participants!$A$1:$F$1449,2,FALSE)</f>
        <v>Anna Hoerster</v>
      </c>
      <c r="G82" s="157" t="str">
        <f>+VLOOKUP(E82,Participants!$A$1:$F$1449,4,FALSE)</f>
        <v>HCA</v>
      </c>
      <c r="H82" s="157" t="str">
        <f>+VLOOKUP(E82,Participants!$A$1:$F$1449,5,FALSE)</f>
        <v>F</v>
      </c>
      <c r="I82" s="157">
        <f>+VLOOKUP(E82,Participants!$A$1:$F$1449,3,FALSE)</f>
        <v>3</v>
      </c>
      <c r="J82" s="157" t="str">
        <f>+VLOOKUP(E82,Participants!$A$1:$G$1449,7,FALSE)</f>
        <v>DEV GIRLS</v>
      </c>
      <c r="K82" s="157">
        <f t="shared" si="1"/>
        <v>81</v>
      </c>
      <c r="L82" s="157"/>
    </row>
    <row r="83" spans="1:12" ht="15.75" customHeight="1" x14ac:dyDescent="0.3">
      <c r="A83" s="155" t="s">
        <v>1</v>
      </c>
      <c r="B83" s="156"/>
      <c r="C83" s="156">
        <v>10.19</v>
      </c>
      <c r="D83" s="156">
        <v>8</v>
      </c>
      <c r="E83" s="156">
        <v>1205</v>
      </c>
      <c r="F83" s="157" t="str">
        <f>+VLOOKUP(E83,Participants!$A$1:$F$1449,2,FALSE)</f>
        <v>Olivia Clauss</v>
      </c>
      <c r="G83" s="157" t="str">
        <f>+VLOOKUP(E83,Participants!$A$1:$F$1449,4,FALSE)</f>
        <v>GRE</v>
      </c>
      <c r="H83" s="157" t="str">
        <f>+VLOOKUP(E83,Participants!$A$1:$F$1449,5,FALSE)</f>
        <v>F</v>
      </c>
      <c r="I83" s="157">
        <f>+VLOOKUP(E83,Participants!$A$1:$F$1449,3,FALSE)</f>
        <v>1</v>
      </c>
      <c r="J83" s="157" t="str">
        <f>+VLOOKUP(E83,Participants!$A$1:$G$1449,7,FALSE)</f>
        <v>DEV GIRLS</v>
      </c>
      <c r="K83" s="157">
        <f t="shared" si="1"/>
        <v>82</v>
      </c>
      <c r="L83" s="157"/>
    </row>
    <row r="84" spans="1:12" ht="15.75" customHeight="1" x14ac:dyDescent="0.3">
      <c r="A84" s="155" t="s">
        <v>1</v>
      </c>
      <c r="B84" s="156"/>
      <c r="C84" s="156">
        <v>10.19</v>
      </c>
      <c r="D84" s="156">
        <v>1</v>
      </c>
      <c r="E84" s="156">
        <v>10</v>
      </c>
      <c r="F84" s="157" t="str">
        <f>+VLOOKUP(E84,Participants!$A$1:$F$1449,2,FALSE)</f>
        <v>Lily Narvett</v>
      </c>
      <c r="G84" s="157" t="str">
        <f>+VLOOKUP(E84,Participants!$A$1:$F$1449,4,FALSE)</f>
        <v>BFS</v>
      </c>
      <c r="H84" s="157" t="str">
        <f>+VLOOKUP(E84,Participants!$A$1:$F$1449,5,FALSE)</f>
        <v>F</v>
      </c>
      <c r="I84" s="157">
        <f>+VLOOKUP(E84,Participants!$A$1:$F$1449,3,FALSE)</f>
        <v>2</v>
      </c>
      <c r="J84" s="157" t="str">
        <f>+VLOOKUP(E84,Participants!$A$1:$G$1449,7,FALSE)</f>
        <v>DEV GIRLS</v>
      </c>
      <c r="K84" s="157">
        <f t="shared" si="1"/>
        <v>83</v>
      </c>
      <c r="L84" s="157"/>
    </row>
    <row r="85" spans="1:12" ht="15.75" customHeight="1" x14ac:dyDescent="0.3">
      <c r="A85" s="155" t="s">
        <v>1</v>
      </c>
      <c r="B85" s="156"/>
      <c r="C85" s="156">
        <v>10.220000000000001</v>
      </c>
      <c r="D85" s="156">
        <v>4</v>
      </c>
      <c r="E85" s="156">
        <v>260</v>
      </c>
      <c r="F85" s="157" t="str">
        <f>+VLOOKUP(E85,Participants!$A$1:$F$1449,2,FALSE)</f>
        <v>Kiley Fettis</v>
      </c>
      <c r="G85" s="157" t="str">
        <f>+VLOOKUP(E85,Participants!$A$1:$F$1449,4,FALSE)</f>
        <v>JBS</v>
      </c>
      <c r="H85" s="157" t="str">
        <f>+VLOOKUP(E85,Participants!$A$1:$F$1449,5,FALSE)</f>
        <v>F</v>
      </c>
      <c r="I85" s="157">
        <f>+VLOOKUP(E85,Participants!$A$1:$F$1449,3,FALSE)</f>
        <v>2</v>
      </c>
      <c r="J85" s="157" t="str">
        <f>+VLOOKUP(E85,Participants!$A$1:$G$1449,7,FALSE)</f>
        <v>DEV GIRLS</v>
      </c>
      <c r="K85" s="157">
        <f t="shared" si="1"/>
        <v>84</v>
      </c>
      <c r="L85" s="157"/>
    </row>
    <row r="86" spans="1:12" ht="15.75" customHeight="1" x14ac:dyDescent="0.3">
      <c r="A86" s="155" t="s">
        <v>1</v>
      </c>
      <c r="B86" s="156"/>
      <c r="C86" s="156">
        <v>10.23</v>
      </c>
      <c r="D86" s="156">
        <v>1</v>
      </c>
      <c r="E86" s="156">
        <v>985</v>
      </c>
      <c r="F86" s="157" t="str">
        <f>+VLOOKUP(E86,Participants!$A$1:$F$1449,2,FALSE)</f>
        <v>Allura Stephenson</v>
      </c>
      <c r="G86" s="157" t="str">
        <f>+VLOOKUP(E86,Participants!$A$1:$F$1449,4,FALSE)</f>
        <v>GAB</v>
      </c>
      <c r="H86" s="157" t="str">
        <f>+VLOOKUP(E86,Participants!$A$1:$F$1449,5,FALSE)</f>
        <v>F</v>
      </c>
      <c r="I86" s="157">
        <f>+VLOOKUP(E86,Participants!$A$1:$F$1449,3,FALSE)</f>
        <v>4</v>
      </c>
      <c r="J86" s="157" t="str">
        <f>+VLOOKUP(E86,Participants!$A$1:$G$1449,7,FALSE)</f>
        <v>DEV GIRLS</v>
      </c>
      <c r="K86" s="157">
        <f t="shared" si="1"/>
        <v>85</v>
      </c>
      <c r="L86" s="157"/>
    </row>
    <row r="87" spans="1:12" ht="15.75" customHeight="1" x14ac:dyDescent="0.3">
      <c r="A87" s="155" t="s">
        <v>1</v>
      </c>
      <c r="B87" s="156"/>
      <c r="C87" s="156">
        <v>10.25</v>
      </c>
      <c r="D87" s="156">
        <v>1</v>
      </c>
      <c r="E87" s="156">
        <v>1</v>
      </c>
      <c r="F87" s="157" t="str">
        <f>+VLOOKUP(E87,Participants!$A$1:$F$1449,2,FALSE)</f>
        <v>Alexandra Wagner</v>
      </c>
      <c r="G87" s="157" t="str">
        <f>+VLOOKUP(E87,Participants!$A$1:$F$1449,4,FALSE)</f>
        <v>BFS</v>
      </c>
      <c r="H87" s="157" t="str">
        <f>+VLOOKUP(E87,Participants!$A$1:$F$1449,5,FALSE)</f>
        <v>F</v>
      </c>
      <c r="I87" s="157">
        <f>+VLOOKUP(E87,Participants!$A$1:$F$1449,3,FALSE)</f>
        <v>1</v>
      </c>
      <c r="J87" s="157" t="str">
        <f>+VLOOKUP(E87,Participants!$A$1:$G$1449,7,FALSE)</f>
        <v>DEV GIRLS</v>
      </c>
      <c r="K87" s="157">
        <f t="shared" si="1"/>
        <v>86</v>
      </c>
      <c r="L87" s="157"/>
    </row>
    <row r="88" spans="1:12" ht="15.75" customHeight="1" x14ac:dyDescent="0.3">
      <c r="A88" s="155" t="s">
        <v>1</v>
      </c>
      <c r="B88" s="156"/>
      <c r="C88" s="156">
        <v>10.28</v>
      </c>
      <c r="D88" s="156">
        <v>3</v>
      </c>
      <c r="E88" s="156">
        <v>419</v>
      </c>
      <c r="F88" s="157" t="str">
        <f>+VLOOKUP(E88,Participants!$A$1:$F$1449,2,FALSE)</f>
        <v>Tess Liberati</v>
      </c>
      <c r="G88" s="157" t="str">
        <f>+VLOOKUP(E88,Participants!$A$1:$F$1449,4,FALSE)</f>
        <v>PHA</v>
      </c>
      <c r="H88" s="157" t="str">
        <f>+VLOOKUP(E88,Participants!$A$1:$F$1449,5,FALSE)</f>
        <v>F</v>
      </c>
      <c r="I88" s="157">
        <f>+VLOOKUP(E88,Participants!$A$1:$F$1449,3,FALSE)</f>
        <v>1</v>
      </c>
      <c r="J88" s="157" t="str">
        <f>+VLOOKUP(E88,Participants!$A$1:$G$1449,7,FALSE)</f>
        <v>DEV GIRLS</v>
      </c>
      <c r="K88" s="157">
        <f t="shared" si="1"/>
        <v>87</v>
      </c>
      <c r="L88" s="157"/>
    </row>
    <row r="89" spans="1:12" ht="15.75" customHeight="1" x14ac:dyDescent="0.3">
      <c r="A89" s="155" t="s">
        <v>1</v>
      </c>
      <c r="B89" s="156"/>
      <c r="C89" s="156">
        <v>10.29</v>
      </c>
      <c r="D89" s="156">
        <v>1</v>
      </c>
      <c r="E89" s="156">
        <v>856</v>
      </c>
      <c r="F89" s="157" t="str">
        <f>+VLOOKUP(E89,Participants!$A$1:$F$1449,2,FALSE)</f>
        <v>Layla Rocco</v>
      </c>
      <c r="G89" s="157" t="str">
        <f>+VLOOKUP(E89,Participants!$A$1:$F$1449,4,FALSE)</f>
        <v>NAM</v>
      </c>
      <c r="H89" s="157" t="str">
        <f>+VLOOKUP(E89,Participants!$A$1:$F$1449,5,FALSE)</f>
        <v>F</v>
      </c>
      <c r="I89" s="157">
        <f>+VLOOKUP(E89,Participants!$A$1:$F$1449,3,FALSE)</f>
        <v>3</v>
      </c>
      <c r="J89" s="157" t="str">
        <f>+VLOOKUP(E89,Participants!$A$1:$G$1449,7,FALSE)</f>
        <v>DEV GIRLS</v>
      </c>
      <c r="K89" s="157">
        <f t="shared" si="1"/>
        <v>88</v>
      </c>
      <c r="L89" s="157"/>
    </row>
    <row r="90" spans="1:12" ht="15.75" customHeight="1" x14ac:dyDescent="0.3">
      <c r="A90" s="155" t="s">
        <v>1</v>
      </c>
      <c r="B90" s="156"/>
      <c r="C90" s="156">
        <v>10.35</v>
      </c>
      <c r="D90" s="156">
        <v>5</v>
      </c>
      <c r="E90" s="156">
        <v>386</v>
      </c>
      <c r="F90" s="157" t="str">
        <f>+VLOOKUP(E90,Participants!$A$1:$F$1449,2,FALSE)</f>
        <v>Lilly Price</v>
      </c>
      <c r="G90" s="157" t="str">
        <f>+VLOOKUP(E90,Participants!$A$1:$F$1449,4,FALSE)</f>
        <v>PHL</v>
      </c>
      <c r="H90" s="157" t="str">
        <f>+VLOOKUP(E90,Participants!$A$1:$F$1449,5,FALSE)</f>
        <v>F</v>
      </c>
      <c r="I90" s="157">
        <f>+VLOOKUP(E90,Participants!$A$1:$F$1449,3,FALSE)</f>
        <v>2</v>
      </c>
      <c r="J90" s="157" t="str">
        <f>+VLOOKUP(E90,Participants!$A$1:$G$1449,7,FALSE)</f>
        <v>DEV GIRLS</v>
      </c>
      <c r="K90" s="157">
        <f t="shared" si="1"/>
        <v>89</v>
      </c>
      <c r="L90" s="157"/>
    </row>
    <row r="91" spans="1:12" ht="15.75" customHeight="1" x14ac:dyDescent="0.3">
      <c r="A91" s="155" t="s">
        <v>1</v>
      </c>
      <c r="B91" s="156"/>
      <c r="C91" s="156">
        <v>10.38</v>
      </c>
      <c r="D91" s="156">
        <v>2</v>
      </c>
      <c r="E91" s="156">
        <v>647</v>
      </c>
      <c r="F91" s="157" t="str">
        <f>+VLOOKUP(E91,Participants!$A$1:$F$1449,2,FALSE)</f>
        <v>Shannon Sawyer</v>
      </c>
      <c r="G91" s="157" t="str">
        <f>+VLOOKUP(E91,Participants!$A$1:$F$1449,4,FALSE)</f>
        <v>SYL</v>
      </c>
      <c r="H91" s="169" t="str">
        <f>+VLOOKUP(E91,Participants!$A$1:$F$1449,5,FALSE)</f>
        <v>F</v>
      </c>
      <c r="I91" s="157">
        <f>+VLOOKUP(E91,Participants!$A$1:$F$1449,3,FALSE)</f>
        <v>2</v>
      </c>
      <c r="J91" s="157" t="str">
        <f>+VLOOKUP(E91,Participants!$A$1:$G$1449,7,FALSE)</f>
        <v>DEV GIRLS</v>
      </c>
      <c r="K91" s="157">
        <f t="shared" si="1"/>
        <v>90</v>
      </c>
      <c r="L91" s="157"/>
    </row>
    <row r="92" spans="1:12" ht="15.75" customHeight="1" x14ac:dyDescent="0.3">
      <c r="A92" s="155" t="s">
        <v>1</v>
      </c>
      <c r="B92" s="156"/>
      <c r="C92" s="156">
        <v>10.4</v>
      </c>
      <c r="D92" s="156">
        <v>7</v>
      </c>
      <c r="E92" s="156">
        <v>156</v>
      </c>
      <c r="F92" s="157" t="str">
        <f>+VLOOKUP(E92,Participants!$A$1:$F$1449,2,FALSE)</f>
        <v>Lois Pinar</v>
      </c>
      <c r="G92" s="157" t="str">
        <f>+VLOOKUP(E92,Participants!$A$1:$F$1449,4,FALSE)</f>
        <v>STL</v>
      </c>
      <c r="H92" s="157" t="str">
        <f>+VLOOKUP(E92,Participants!$A$1:$F$1449,5,FALSE)</f>
        <v>F</v>
      </c>
      <c r="I92" s="157">
        <f>+VLOOKUP(E92,Participants!$A$1:$F$1449,3,FALSE)</f>
        <v>3</v>
      </c>
      <c r="J92" s="157" t="str">
        <f>+VLOOKUP(E92,Participants!$A$1:$G$1449,7,FALSE)</f>
        <v>DEV GIRLS</v>
      </c>
      <c r="K92" s="157">
        <f t="shared" si="1"/>
        <v>91</v>
      </c>
      <c r="L92" s="157"/>
    </row>
    <row r="93" spans="1:12" ht="15.75" customHeight="1" x14ac:dyDescent="0.3">
      <c r="A93" s="155" t="s">
        <v>1</v>
      </c>
      <c r="B93" s="156"/>
      <c r="C93" s="156">
        <v>10.41</v>
      </c>
      <c r="D93" s="156">
        <v>1</v>
      </c>
      <c r="E93" s="156">
        <v>385</v>
      </c>
      <c r="F93" s="157" t="str">
        <f>+VLOOKUP(E93,Participants!$A$1:$F$1449,2,FALSE)</f>
        <v>Gabriella Marino</v>
      </c>
      <c r="G93" s="157" t="str">
        <f>+VLOOKUP(E93,Participants!$A$1:$F$1449,4,FALSE)</f>
        <v>PHL</v>
      </c>
      <c r="H93" s="157" t="str">
        <f>+VLOOKUP(E93,Participants!$A$1:$F$1449,5,FALSE)</f>
        <v>F</v>
      </c>
      <c r="I93" s="157">
        <f>+VLOOKUP(E93,Participants!$A$1:$F$1449,3,FALSE)</f>
        <v>1</v>
      </c>
      <c r="J93" s="157" t="str">
        <f>+VLOOKUP(E93,Participants!$A$1:$G$1449,7,FALSE)</f>
        <v>DEV GIRLS</v>
      </c>
      <c r="K93" s="157">
        <f t="shared" si="1"/>
        <v>92</v>
      </c>
      <c r="L93" s="157"/>
    </row>
    <row r="94" spans="1:12" ht="15.75" customHeight="1" x14ac:dyDescent="0.3">
      <c r="A94" s="155" t="s">
        <v>1</v>
      </c>
      <c r="B94" s="156"/>
      <c r="C94" s="156">
        <v>10.44</v>
      </c>
      <c r="D94" s="156">
        <v>4</v>
      </c>
      <c r="E94" s="156">
        <v>786</v>
      </c>
      <c r="F94" s="157" t="str">
        <f>+VLOOKUP(E94,Participants!$A$1:$F$1449,2,FALSE)</f>
        <v>Taylor Smolinski</v>
      </c>
      <c r="G94" s="157" t="str">
        <f>+VLOOKUP(E94,Participants!$A$1:$F$1449,4,FALSE)</f>
        <v>SRT</v>
      </c>
      <c r="H94" s="157" t="str">
        <f>+VLOOKUP(E94,Participants!$A$1:$F$1449,5,FALSE)</f>
        <v>F</v>
      </c>
      <c r="I94" s="157">
        <f>+VLOOKUP(E94,Participants!$A$1:$F$1449,3,FALSE)</f>
        <v>3</v>
      </c>
      <c r="J94" s="157" t="str">
        <f>+VLOOKUP(E94,Participants!$A$1:$G$1449,7,FALSE)</f>
        <v>DEV GIRLS</v>
      </c>
      <c r="K94" s="157">
        <f t="shared" si="1"/>
        <v>93</v>
      </c>
      <c r="L94" s="157"/>
    </row>
    <row r="95" spans="1:12" ht="15.75" customHeight="1" x14ac:dyDescent="0.3">
      <c r="A95" s="155" t="s">
        <v>1</v>
      </c>
      <c r="B95" s="156"/>
      <c r="C95" s="156">
        <v>10.51</v>
      </c>
      <c r="D95" s="156">
        <v>3</v>
      </c>
      <c r="E95" s="156">
        <v>106</v>
      </c>
      <c r="F95" s="157" t="str">
        <f>+VLOOKUP(E95,Participants!$A$1:$F$1449,2,FALSE)</f>
        <v>Saylor Behanna</v>
      </c>
      <c r="G95" s="157" t="str">
        <f>+VLOOKUP(E95,Participants!$A$1:$F$1449,4,FALSE)</f>
        <v>JFK</v>
      </c>
      <c r="H95" s="157" t="str">
        <f>+VLOOKUP(E95,Participants!$A$1:$F$1449,5,FALSE)</f>
        <v>F</v>
      </c>
      <c r="I95" s="157">
        <f>+VLOOKUP(E95,Participants!$A$1:$F$1449,3,FALSE)</f>
        <v>3</v>
      </c>
      <c r="J95" s="157" t="str">
        <f>+VLOOKUP(E95,Participants!$A$1:$G$1449,7,FALSE)</f>
        <v>DEV GIRLS</v>
      </c>
      <c r="K95" s="157">
        <f t="shared" si="1"/>
        <v>94</v>
      </c>
      <c r="L95" s="157"/>
    </row>
    <row r="96" spans="1:12" ht="15.75" customHeight="1" x14ac:dyDescent="0.3">
      <c r="A96" s="155" t="s">
        <v>1</v>
      </c>
      <c r="B96" s="156"/>
      <c r="C96" s="156">
        <v>10.56</v>
      </c>
      <c r="D96" s="156">
        <v>4</v>
      </c>
      <c r="E96" s="156">
        <v>925</v>
      </c>
      <c r="F96" s="157" t="str">
        <f>+VLOOKUP(E96,Participants!$A$1:$F$1449,2,FALSE)</f>
        <v>Anna Rembert</v>
      </c>
      <c r="G96" s="157" t="str">
        <f>+VLOOKUP(E96,Participants!$A$1:$F$1449,4,FALSE)</f>
        <v>SBS</v>
      </c>
      <c r="H96" s="157" t="str">
        <f>+VLOOKUP(E96,Participants!$A$1:$F$1449,5,FALSE)</f>
        <v>F</v>
      </c>
      <c r="I96" s="157">
        <f>+VLOOKUP(E96,Participants!$A$1:$F$1449,3,FALSE)</f>
        <v>3</v>
      </c>
      <c r="J96" s="157" t="str">
        <f>+VLOOKUP(E96,Participants!$A$1:$G$1449,7,FALSE)</f>
        <v>DEV GIRLS</v>
      </c>
      <c r="K96" s="157">
        <f t="shared" si="1"/>
        <v>95</v>
      </c>
      <c r="L96" s="157"/>
    </row>
    <row r="97" spans="1:12" ht="15.75" customHeight="1" x14ac:dyDescent="0.3">
      <c r="A97" s="155" t="s">
        <v>1</v>
      </c>
      <c r="B97" s="156"/>
      <c r="C97" s="156">
        <v>10.57</v>
      </c>
      <c r="D97" s="156">
        <v>4</v>
      </c>
      <c r="E97" s="156">
        <v>603</v>
      </c>
      <c r="F97" s="157" t="str">
        <f>+VLOOKUP(E97,Participants!$A$1:$F$1449,2,FALSE)</f>
        <v>Emmy Koehler</v>
      </c>
      <c r="G97" s="157" t="str">
        <f>+VLOOKUP(E97,Participants!$A$1:$F$1449,4,FALSE)</f>
        <v>AAC</v>
      </c>
      <c r="H97" s="157" t="str">
        <f>+VLOOKUP(E97,Participants!$A$1:$F$1449,5,FALSE)</f>
        <v>F</v>
      </c>
      <c r="I97" s="157">
        <f>+VLOOKUP(E97,Participants!$A$1:$F$1449,3,FALSE)</f>
        <v>3</v>
      </c>
      <c r="J97" s="157" t="str">
        <f>+VLOOKUP(E97,Participants!$A$1:$G$1449,7,FALSE)</f>
        <v>DEV GIRLS</v>
      </c>
      <c r="K97" s="157">
        <f t="shared" si="1"/>
        <v>96</v>
      </c>
      <c r="L97" s="157"/>
    </row>
    <row r="98" spans="1:12" ht="15.75" customHeight="1" x14ac:dyDescent="0.3">
      <c r="A98" s="155" t="s">
        <v>1</v>
      </c>
      <c r="B98" s="156"/>
      <c r="C98" s="156">
        <v>10.59</v>
      </c>
      <c r="D98" s="156">
        <v>2</v>
      </c>
      <c r="E98" s="156">
        <v>12</v>
      </c>
      <c r="F98" s="157" t="str">
        <f>+VLOOKUP(E98,Participants!$A$1:$F$1449,2,FALSE)</f>
        <v>Amelia Aiello</v>
      </c>
      <c r="G98" s="157" t="str">
        <f>+VLOOKUP(E98,Participants!$A$1:$F$1449,4,FALSE)</f>
        <v>BFS</v>
      </c>
      <c r="H98" s="157" t="str">
        <f>+VLOOKUP(E98,Participants!$A$1:$F$1449,5,FALSE)</f>
        <v>F</v>
      </c>
      <c r="I98" s="157">
        <f>+VLOOKUP(E98,Participants!$A$1:$F$1449,3,FALSE)</f>
        <v>3</v>
      </c>
      <c r="J98" s="157" t="str">
        <f>+VLOOKUP(E98,Participants!$A$1:$G$1449,7,FALSE)</f>
        <v>DEV GIRLS</v>
      </c>
      <c r="K98" s="157">
        <f t="shared" si="1"/>
        <v>97</v>
      </c>
      <c r="L98" s="157"/>
    </row>
    <row r="99" spans="1:12" ht="15.75" customHeight="1" x14ac:dyDescent="0.3">
      <c r="A99" s="155" t="s">
        <v>1</v>
      </c>
      <c r="B99" s="156"/>
      <c r="C99" s="156">
        <v>10.61</v>
      </c>
      <c r="D99" s="156">
        <v>1</v>
      </c>
      <c r="E99" s="156">
        <v>5</v>
      </c>
      <c r="F99" s="157" t="str">
        <f>+VLOOKUP(E99,Participants!$A$1:$F$1449,2,FALSE)</f>
        <v>Riley Simmons</v>
      </c>
      <c r="G99" s="157" t="str">
        <f>+VLOOKUP(E99,Participants!$A$1:$F$1449,4,FALSE)</f>
        <v>BFS</v>
      </c>
      <c r="H99" s="157" t="str">
        <f>+VLOOKUP(E99,Participants!$A$1:$F$1449,5,FALSE)</f>
        <v>F</v>
      </c>
      <c r="I99" s="157">
        <f>+VLOOKUP(E99,Participants!$A$1:$F$1449,3,FALSE)</f>
        <v>1</v>
      </c>
      <c r="J99" s="157" t="str">
        <f>+VLOOKUP(E99,Participants!$A$1:$G$1449,7,FALSE)</f>
        <v>DEV GIRLS</v>
      </c>
      <c r="K99" s="157">
        <f t="shared" si="1"/>
        <v>98</v>
      </c>
      <c r="L99" s="157"/>
    </row>
    <row r="100" spans="1:12" ht="15.75" customHeight="1" x14ac:dyDescent="0.3">
      <c r="A100" s="155" t="s">
        <v>1</v>
      </c>
      <c r="B100" s="156"/>
      <c r="C100" s="156">
        <v>10.61</v>
      </c>
      <c r="D100" s="156">
        <v>7</v>
      </c>
      <c r="E100" s="156">
        <v>1216</v>
      </c>
      <c r="F100" s="157" t="str">
        <f>+VLOOKUP(E100,Participants!$A$1:$F$1449,2,FALSE)</f>
        <v>Maria Haggart</v>
      </c>
      <c r="G100" s="157" t="str">
        <f>+VLOOKUP(E100,Participants!$A$1:$F$1449,4,FALSE)</f>
        <v>GRE</v>
      </c>
      <c r="H100" s="157" t="str">
        <f>+VLOOKUP(E100,Participants!$A$1:$F$1449,5,FALSE)</f>
        <v>F</v>
      </c>
      <c r="I100" s="157">
        <f>+VLOOKUP(E100,Participants!$A$1:$F$1449,3,FALSE)</f>
        <v>3</v>
      </c>
      <c r="J100" s="157" t="str">
        <f>+VLOOKUP(E100,Participants!$A$1:$G$1449,7,FALSE)</f>
        <v>DEV GIRLS</v>
      </c>
      <c r="K100" s="157">
        <f t="shared" si="1"/>
        <v>99</v>
      </c>
      <c r="L100" s="157"/>
    </row>
    <row r="101" spans="1:12" ht="15.75" customHeight="1" x14ac:dyDescent="0.3">
      <c r="A101" s="155" t="s">
        <v>1</v>
      </c>
      <c r="B101" s="156"/>
      <c r="C101" s="156">
        <v>10.61</v>
      </c>
      <c r="D101" s="156">
        <v>3</v>
      </c>
      <c r="E101" s="156">
        <v>389</v>
      </c>
      <c r="F101" s="157" t="str">
        <f>+VLOOKUP(E101,Participants!$A$1:$F$1449,2,FALSE)</f>
        <v>Cate Ravenstahl</v>
      </c>
      <c r="G101" s="157" t="str">
        <f>+VLOOKUP(E101,Participants!$A$1:$F$1449,4,FALSE)</f>
        <v>PHL</v>
      </c>
      <c r="H101" s="157" t="str">
        <f>+VLOOKUP(E101,Participants!$A$1:$F$1449,5,FALSE)</f>
        <v>F</v>
      </c>
      <c r="I101" s="157">
        <f>+VLOOKUP(E101,Participants!$A$1:$F$1449,3,FALSE)</f>
        <v>3</v>
      </c>
      <c r="J101" s="157" t="str">
        <f>+VLOOKUP(E101,Participants!$A$1:$G$1449,7,FALSE)</f>
        <v>DEV GIRLS</v>
      </c>
      <c r="K101" s="157">
        <f t="shared" si="1"/>
        <v>100</v>
      </c>
      <c r="L101" s="157"/>
    </row>
    <row r="102" spans="1:12" ht="15.75" customHeight="1" x14ac:dyDescent="0.3">
      <c r="A102" s="155" t="s">
        <v>1</v>
      </c>
      <c r="B102" s="156"/>
      <c r="C102" s="156">
        <v>10.61</v>
      </c>
      <c r="D102" s="156">
        <v>8</v>
      </c>
      <c r="E102" s="156">
        <v>860</v>
      </c>
      <c r="F102" s="157" t="str">
        <f>+VLOOKUP(E102,Participants!$A$1:$F$1449,2,FALSE)</f>
        <v>Rylie Loughran</v>
      </c>
      <c r="G102" s="157" t="str">
        <f>+VLOOKUP(E102,Participants!$A$1:$F$1449,4,FALSE)</f>
        <v>NAM</v>
      </c>
      <c r="H102" s="157" t="str">
        <f>+VLOOKUP(E102,Participants!$A$1:$F$1449,5,FALSE)</f>
        <v>F</v>
      </c>
      <c r="I102" s="157">
        <f>+VLOOKUP(E102,Participants!$A$1:$F$1449,3,FALSE)</f>
        <v>4</v>
      </c>
      <c r="J102" s="157" t="str">
        <f>+VLOOKUP(E102,Participants!$A$1:$G$1449,7,FALSE)</f>
        <v>DEV GIRLS</v>
      </c>
      <c r="K102" s="157">
        <f t="shared" si="1"/>
        <v>101</v>
      </c>
      <c r="L102" s="157"/>
    </row>
    <row r="103" spans="1:12" ht="15.75" customHeight="1" x14ac:dyDescent="0.3">
      <c r="A103" s="155" t="s">
        <v>1</v>
      </c>
      <c r="B103" s="156"/>
      <c r="C103" s="156">
        <v>10.65</v>
      </c>
      <c r="D103" s="156">
        <v>1</v>
      </c>
      <c r="E103" s="156">
        <v>440</v>
      </c>
      <c r="F103" s="157" t="str">
        <f>+VLOOKUP(E103,Participants!$A$1:$F$1449,2,FALSE)</f>
        <v>Jacey Bell</v>
      </c>
      <c r="G103" s="157" t="str">
        <f>+VLOOKUP(E103,Participants!$A$1:$F$1449,4,FALSE)</f>
        <v>CDT</v>
      </c>
      <c r="H103" s="157" t="str">
        <f>+VLOOKUP(E103,Participants!$A$1:$F$1449,5,FALSE)</f>
        <v>F</v>
      </c>
      <c r="I103" s="157">
        <f>+VLOOKUP(E103,Participants!$A$1:$F$1449,3,FALSE)</f>
        <v>4</v>
      </c>
      <c r="J103" s="157" t="str">
        <f>+VLOOKUP(E103,Participants!$A$1:$G$1449,7,FALSE)</f>
        <v>DEV GIRLS</v>
      </c>
      <c r="K103" s="157">
        <f t="shared" si="1"/>
        <v>102</v>
      </c>
      <c r="L103" s="157"/>
    </row>
    <row r="104" spans="1:12" ht="15.75" customHeight="1" x14ac:dyDescent="0.3">
      <c r="A104" s="155" t="s">
        <v>1</v>
      </c>
      <c r="B104" s="156"/>
      <c r="C104" s="156">
        <v>10.73</v>
      </c>
      <c r="D104" s="156">
        <v>5</v>
      </c>
      <c r="E104" s="156">
        <v>890</v>
      </c>
      <c r="F104" s="157" t="str">
        <f>+VLOOKUP(E104,Participants!$A$1:$F$1449,2,FALSE)</f>
        <v>Sophia Dos Santos</v>
      </c>
      <c r="G104" s="157" t="str">
        <f>+VLOOKUP(E104,Participants!$A$1:$F$1449,4,FALSE)</f>
        <v>MOSS</v>
      </c>
      <c r="H104" s="157" t="str">
        <f>+VLOOKUP(E104,Participants!$A$1:$F$1449,5,FALSE)</f>
        <v>F</v>
      </c>
      <c r="I104" s="168">
        <f>+VLOOKUP(E104,Participants!$A$1:$F$1449,3,FALSE)</f>
        <v>0</v>
      </c>
      <c r="J104" s="157" t="str">
        <f>+VLOOKUP(E104,Participants!$A$1:$G$1449,7,FALSE)</f>
        <v>DEV GIRLS</v>
      </c>
      <c r="K104" s="157">
        <f t="shared" si="1"/>
        <v>103</v>
      </c>
      <c r="L104" s="157"/>
    </row>
    <row r="105" spans="1:12" ht="15.75" customHeight="1" x14ac:dyDescent="0.3">
      <c r="A105" s="155" t="s">
        <v>1</v>
      </c>
      <c r="B105" s="156"/>
      <c r="C105" s="156">
        <v>10.8</v>
      </c>
      <c r="D105" s="156">
        <v>3</v>
      </c>
      <c r="E105" s="156">
        <v>2</v>
      </c>
      <c r="F105" s="157" t="str">
        <f>+VLOOKUP(E105,Participants!$A$1:$F$1449,2,FALSE)</f>
        <v>Annaliese Duchi</v>
      </c>
      <c r="G105" s="157" t="str">
        <f>+VLOOKUP(E105,Participants!$A$1:$F$1449,4,FALSE)</f>
        <v>BFS</v>
      </c>
      <c r="H105" s="157" t="str">
        <f>+VLOOKUP(E105,Participants!$A$1:$F$1449,5,FALSE)</f>
        <v>F</v>
      </c>
      <c r="I105" s="157">
        <f>+VLOOKUP(E105,Participants!$A$1:$F$1449,3,FALSE)</f>
        <v>1</v>
      </c>
      <c r="J105" s="157" t="str">
        <f>+VLOOKUP(E105,Participants!$A$1:$G$1449,7,FALSE)</f>
        <v>DEV GIRLS</v>
      </c>
      <c r="K105" s="157">
        <f t="shared" si="1"/>
        <v>104</v>
      </c>
      <c r="L105" s="157"/>
    </row>
    <row r="106" spans="1:12" ht="15.75" customHeight="1" x14ac:dyDescent="0.3">
      <c r="A106" s="155" t="s">
        <v>1</v>
      </c>
      <c r="B106" s="156"/>
      <c r="C106" s="156">
        <v>10.8</v>
      </c>
      <c r="D106" s="156">
        <v>8</v>
      </c>
      <c r="E106" s="156">
        <v>19</v>
      </c>
      <c r="F106" s="157" t="str">
        <f>+VLOOKUP(E106,Participants!$A$1:$F$1449,2,FALSE)</f>
        <v>Stella Kunz</v>
      </c>
      <c r="G106" s="157" t="str">
        <f>+VLOOKUP(E106,Participants!$A$1:$F$1449,4,FALSE)</f>
        <v>BFS</v>
      </c>
      <c r="H106" s="157" t="str">
        <f>+VLOOKUP(E106,Participants!$A$1:$F$1449,5,FALSE)</f>
        <v>F</v>
      </c>
      <c r="I106" s="157">
        <f>+VLOOKUP(E106,Participants!$A$1:$F$1449,3,FALSE)</f>
        <v>3</v>
      </c>
      <c r="J106" s="157" t="str">
        <f>+VLOOKUP(E106,Participants!$A$1:$G$1449,7,FALSE)</f>
        <v>DEV GIRLS</v>
      </c>
      <c r="K106" s="157">
        <f t="shared" si="1"/>
        <v>105</v>
      </c>
      <c r="L106" s="157"/>
    </row>
    <row r="107" spans="1:12" ht="15.75" customHeight="1" x14ac:dyDescent="0.3">
      <c r="A107" s="155" t="s">
        <v>1</v>
      </c>
      <c r="B107" s="156"/>
      <c r="C107" s="156">
        <v>10.84</v>
      </c>
      <c r="D107" s="156">
        <v>1</v>
      </c>
      <c r="E107" s="156">
        <v>409</v>
      </c>
      <c r="F107" s="157" t="str">
        <f>+VLOOKUP(E107,Participants!$A$1:$F$1449,2,FALSE)</f>
        <v>Reagan</v>
      </c>
      <c r="G107" s="157" t="str">
        <f>+VLOOKUP(E107,Participants!$A$1:$F$1449,4,FALSE)</f>
        <v>PHL</v>
      </c>
      <c r="H107" s="157" t="str">
        <f>+VLOOKUP(E107,Participants!$A$1:$F$1449,5,FALSE)</f>
        <v>F</v>
      </c>
      <c r="I107" s="157">
        <f>+VLOOKUP(E107,Participants!$A$1:$F$1449,3,FALSE)</f>
        <v>0</v>
      </c>
      <c r="J107" s="157" t="str">
        <f>+VLOOKUP(E107,Participants!$A$1:$G$1449,7,FALSE)</f>
        <v>DEV GIRLS</v>
      </c>
      <c r="K107" s="157">
        <f t="shared" si="1"/>
        <v>106</v>
      </c>
      <c r="L107" s="157"/>
    </row>
    <row r="108" spans="1:12" ht="15.75" customHeight="1" x14ac:dyDescent="0.3">
      <c r="A108" s="155" t="s">
        <v>1</v>
      </c>
      <c r="B108" s="156"/>
      <c r="C108" s="156">
        <v>10.93</v>
      </c>
      <c r="D108" s="156">
        <v>7</v>
      </c>
      <c r="E108" s="156">
        <v>886</v>
      </c>
      <c r="F108" s="157" t="str">
        <f>+VLOOKUP(E108,Participants!$A$1:$F$1449,2,FALSE)</f>
        <v>Maggie Thompson</v>
      </c>
      <c r="G108" s="157" t="str">
        <f>+VLOOKUP(E108,Participants!$A$1:$F$1449,4,FALSE)</f>
        <v>MOSS</v>
      </c>
      <c r="H108" s="157" t="str">
        <f>+VLOOKUP(E108,Participants!$A$1:$F$1449,5,FALSE)</f>
        <v>F</v>
      </c>
      <c r="I108" s="168">
        <f>+VLOOKUP(E108,Participants!$A$1:$F$1449,3,FALSE)</f>
        <v>1</v>
      </c>
      <c r="J108" s="157" t="str">
        <f>+VLOOKUP(E108,Participants!$A$1:$G$1449,7,FALSE)</f>
        <v>DEV GIRLS</v>
      </c>
      <c r="K108" s="157">
        <f t="shared" si="1"/>
        <v>107</v>
      </c>
      <c r="L108" s="157"/>
    </row>
    <row r="109" spans="1:12" ht="15.75" customHeight="1" x14ac:dyDescent="0.3">
      <c r="A109" s="155" t="s">
        <v>1</v>
      </c>
      <c r="B109" s="156"/>
      <c r="C109" s="156">
        <v>10.95</v>
      </c>
      <c r="D109" s="156">
        <v>5</v>
      </c>
      <c r="E109" s="156">
        <v>847</v>
      </c>
      <c r="F109" s="157" t="str">
        <f>+VLOOKUP(E109,Participants!$A$1:$F$1449,2,FALSE)</f>
        <v>Laila Whiting</v>
      </c>
      <c r="G109" s="157" t="str">
        <f>+VLOOKUP(E109,Participants!$A$1:$F$1449,4,FALSE)</f>
        <v>NAM</v>
      </c>
      <c r="H109" s="157" t="str">
        <f>+VLOOKUP(E109,Participants!$A$1:$F$1449,5,FALSE)</f>
        <v>F</v>
      </c>
      <c r="I109" s="157">
        <f>+VLOOKUP(E109,Participants!$A$1:$F$1449,3,FALSE)</f>
        <v>1</v>
      </c>
      <c r="J109" s="157" t="str">
        <f>+VLOOKUP(E109,Participants!$A$1:$G$1449,7,FALSE)</f>
        <v>DEV GIRLS</v>
      </c>
      <c r="K109" s="157">
        <f t="shared" si="1"/>
        <v>108</v>
      </c>
      <c r="L109" s="157"/>
    </row>
    <row r="110" spans="1:12" ht="15.75" customHeight="1" x14ac:dyDescent="0.3">
      <c r="A110" s="155" t="s">
        <v>1</v>
      </c>
      <c r="B110" s="156"/>
      <c r="C110" s="156">
        <v>10.96</v>
      </c>
      <c r="D110" s="156">
        <v>7</v>
      </c>
      <c r="E110" s="156">
        <v>863</v>
      </c>
      <c r="F110" s="157" t="str">
        <f>+VLOOKUP(E110,Participants!$A$1:$F$1449,2,FALSE)</f>
        <v>Katie Kessler</v>
      </c>
      <c r="G110" s="157" t="str">
        <f>+VLOOKUP(E110,Participants!$A$1:$F$1449,4,FALSE)</f>
        <v>NAM</v>
      </c>
      <c r="H110" s="157" t="str">
        <f>+VLOOKUP(E110,Participants!$A$1:$F$1449,5,FALSE)</f>
        <v>F</v>
      </c>
      <c r="I110" s="157">
        <f>+VLOOKUP(E110,Participants!$A$1:$F$1449,3,FALSE)</f>
        <v>0</v>
      </c>
      <c r="J110" s="157" t="str">
        <f>+VLOOKUP(E110,Participants!$A$1:$G$1449,7,FALSE)</f>
        <v>DEV GIRLS</v>
      </c>
      <c r="K110" s="157">
        <f t="shared" si="1"/>
        <v>109</v>
      </c>
      <c r="L110" s="157"/>
    </row>
    <row r="111" spans="1:12" ht="15.75" customHeight="1" x14ac:dyDescent="0.3">
      <c r="A111" s="155" t="s">
        <v>1</v>
      </c>
      <c r="B111" s="156"/>
      <c r="C111" s="156">
        <v>10.97</v>
      </c>
      <c r="D111" s="156">
        <v>4</v>
      </c>
      <c r="E111" s="156">
        <v>1207</v>
      </c>
      <c r="F111" s="157" t="str">
        <f>+VLOOKUP(E111,Participants!$A$1:$F$1449,2,FALSE)</f>
        <v>Alicia Haggart</v>
      </c>
      <c r="G111" s="157" t="str">
        <f>+VLOOKUP(E111,Participants!$A$1:$F$1449,4,FALSE)</f>
        <v>GRE</v>
      </c>
      <c r="H111" s="157" t="str">
        <f>+VLOOKUP(E111,Participants!$A$1:$F$1449,5,FALSE)</f>
        <v>F</v>
      </c>
      <c r="I111" s="157">
        <f>+VLOOKUP(E111,Participants!$A$1:$F$1449,3,FALSE)</f>
        <v>1</v>
      </c>
      <c r="J111" s="157" t="str">
        <f>+VLOOKUP(E111,Participants!$A$1:$G$1449,7,FALSE)</f>
        <v>DEV GIRLS</v>
      </c>
      <c r="K111" s="157">
        <f t="shared" si="1"/>
        <v>110</v>
      </c>
      <c r="L111" s="157"/>
    </row>
    <row r="112" spans="1:12" ht="15.75" customHeight="1" x14ac:dyDescent="0.3">
      <c r="A112" s="155" t="s">
        <v>1</v>
      </c>
      <c r="B112" s="156"/>
      <c r="C112" s="156">
        <v>10.99</v>
      </c>
      <c r="D112" s="156">
        <v>7</v>
      </c>
      <c r="E112" s="156">
        <v>784</v>
      </c>
      <c r="F112" s="157" t="str">
        <f>+VLOOKUP(E112,Participants!$A$1:$F$1449,2,FALSE)</f>
        <v>Paige Yura</v>
      </c>
      <c r="G112" s="157" t="str">
        <f>+VLOOKUP(E112,Participants!$A$1:$F$1449,4,FALSE)</f>
        <v>SRT</v>
      </c>
      <c r="H112" s="157" t="str">
        <f>+VLOOKUP(E112,Participants!$A$1:$F$1449,5,FALSE)</f>
        <v>F</v>
      </c>
      <c r="I112" s="157">
        <f>+VLOOKUP(E112,Participants!$A$1:$F$1449,3,FALSE)</f>
        <v>3</v>
      </c>
      <c r="J112" s="157" t="str">
        <f>+VLOOKUP(E112,Participants!$A$1:$G$1449,7,FALSE)</f>
        <v>DEV GIRLS</v>
      </c>
      <c r="K112" s="157">
        <f t="shared" si="1"/>
        <v>111</v>
      </c>
      <c r="L112" s="157"/>
    </row>
    <row r="113" spans="1:12" ht="15.75" customHeight="1" x14ac:dyDescent="0.3">
      <c r="A113" s="155" t="s">
        <v>1</v>
      </c>
      <c r="B113" s="156"/>
      <c r="C113" s="156">
        <v>11.05</v>
      </c>
      <c r="D113" s="156">
        <v>7</v>
      </c>
      <c r="E113" s="156">
        <v>418</v>
      </c>
      <c r="F113" s="157" t="str">
        <f>+VLOOKUP(E113,Participants!$A$1:$F$1449,2,FALSE)</f>
        <v>Samantha Oeler</v>
      </c>
      <c r="G113" s="157" t="str">
        <f>+VLOOKUP(E113,Participants!$A$1:$F$1449,4,FALSE)</f>
        <v>PHA</v>
      </c>
      <c r="H113" s="157" t="str">
        <f>+VLOOKUP(E113,Participants!$A$1:$F$1449,5,FALSE)</f>
        <v>F</v>
      </c>
      <c r="I113" s="157">
        <f>+VLOOKUP(E113,Participants!$A$1:$F$1449,3,FALSE)</f>
        <v>1</v>
      </c>
      <c r="J113" s="157" t="str">
        <f>+VLOOKUP(E113,Participants!$A$1:$G$1449,7,FALSE)</f>
        <v>DEV GIRLS</v>
      </c>
      <c r="K113" s="157">
        <f t="shared" si="1"/>
        <v>112</v>
      </c>
      <c r="L113" s="157"/>
    </row>
    <row r="114" spans="1:12" ht="15.75" customHeight="1" x14ac:dyDescent="0.3">
      <c r="A114" s="155" t="s">
        <v>1</v>
      </c>
      <c r="B114" s="156"/>
      <c r="C114" s="156">
        <v>11.08</v>
      </c>
      <c r="D114" s="156">
        <v>5</v>
      </c>
      <c r="E114" s="156">
        <v>645</v>
      </c>
      <c r="F114" s="157" t="str">
        <f>+VLOOKUP(E114,Participants!$A$1:$F$1449,2,FALSE)</f>
        <v>Finley Fedak</v>
      </c>
      <c r="G114" s="157" t="str">
        <f>+VLOOKUP(E114,Participants!$A$1:$F$1449,4,FALSE)</f>
        <v>SYL</v>
      </c>
      <c r="H114" s="169" t="str">
        <f>+VLOOKUP(E114,Participants!$A$1:$F$1449,5,FALSE)</f>
        <v>F</v>
      </c>
      <c r="I114" s="157">
        <f>+VLOOKUP(E114,Participants!$A$1:$F$1449,3,FALSE)</f>
        <v>1</v>
      </c>
      <c r="J114" s="157" t="str">
        <f>+VLOOKUP(E114,Participants!$A$1:$G$1449,7,FALSE)</f>
        <v>DEV GIRLS</v>
      </c>
      <c r="K114" s="157">
        <f t="shared" si="1"/>
        <v>113</v>
      </c>
      <c r="L114" s="157"/>
    </row>
    <row r="115" spans="1:12" ht="15.75" customHeight="1" x14ac:dyDescent="0.3">
      <c r="A115" s="155" t="s">
        <v>1</v>
      </c>
      <c r="B115" s="156"/>
      <c r="C115" s="156">
        <v>11.11</v>
      </c>
      <c r="D115" s="156">
        <v>3</v>
      </c>
      <c r="E115" s="156">
        <v>848</v>
      </c>
      <c r="F115" s="157" t="str">
        <f>+VLOOKUP(E115,Participants!$A$1:$F$1449,2,FALSE)</f>
        <v>Macie Dobrinski</v>
      </c>
      <c r="G115" s="157" t="str">
        <f>+VLOOKUP(E115,Participants!$A$1:$F$1449,4,FALSE)</f>
        <v>NAM</v>
      </c>
      <c r="H115" s="157" t="str">
        <f>+VLOOKUP(E115,Participants!$A$1:$F$1449,5,FALSE)</f>
        <v>F</v>
      </c>
      <c r="I115" s="157">
        <f>+VLOOKUP(E115,Participants!$A$1:$F$1449,3,FALSE)</f>
        <v>1</v>
      </c>
      <c r="J115" s="157" t="str">
        <f>+VLOOKUP(E115,Participants!$A$1:$G$1449,7,FALSE)</f>
        <v>DEV GIRLS</v>
      </c>
      <c r="K115" s="157">
        <f t="shared" si="1"/>
        <v>114</v>
      </c>
      <c r="L115" s="157"/>
    </row>
    <row r="116" spans="1:12" ht="15.75" customHeight="1" x14ac:dyDescent="0.3">
      <c r="A116" s="155" t="s">
        <v>1</v>
      </c>
      <c r="B116" s="156"/>
      <c r="C116" s="156">
        <v>11.13</v>
      </c>
      <c r="D116" s="156">
        <v>6</v>
      </c>
      <c r="E116" s="156">
        <v>435</v>
      </c>
      <c r="F116" s="157" t="str">
        <f>+VLOOKUP(E116,Participants!$A$1:$F$1449,2,FALSE)</f>
        <v>Rhodora Redd</v>
      </c>
      <c r="G116" s="157" t="str">
        <f>+VLOOKUP(E116,Participants!$A$1:$F$1449,4,FALSE)</f>
        <v>CDT</v>
      </c>
      <c r="H116" s="157" t="str">
        <f>+VLOOKUP(E116,Participants!$A$1:$F$1449,5,FALSE)</f>
        <v>F</v>
      </c>
      <c r="I116" s="157">
        <f>+VLOOKUP(E116,Participants!$A$1:$F$1449,3,FALSE)</f>
        <v>1</v>
      </c>
      <c r="J116" s="157" t="str">
        <f>+VLOOKUP(E116,Participants!$A$1:$G$1449,7,FALSE)</f>
        <v>DEV GIRLS</v>
      </c>
      <c r="K116" s="157">
        <f t="shared" si="1"/>
        <v>115</v>
      </c>
      <c r="L116" s="157"/>
    </row>
    <row r="117" spans="1:12" ht="15.75" customHeight="1" x14ac:dyDescent="0.3">
      <c r="A117" s="155" t="s">
        <v>1</v>
      </c>
      <c r="B117" s="156"/>
      <c r="C117" s="156">
        <v>11.45</v>
      </c>
      <c r="D117" s="156">
        <v>5</v>
      </c>
      <c r="E117" s="156">
        <v>102</v>
      </c>
      <c r="F117" s="157" t="str">
        <f>+VLOOKUP(E117,Participants!$A$1:$F$1449,2,FALSE)</f>
        <v>Finley Behanna</v>
      </c>
      <c r="G117" s="157" t="str">
        <f>+VLOOKUP(E117,Participants!$A$1:$F$1449,4,FALSE)</f>
        <v>JFK</v>
      </c>
      <c r="H117" s="157" t="str">
        <f>+VLOOKUP(E117,Participants!$A$1:$F$1449,5,FALSE)</f>
        <v>F</v>
      </c>
      <c r="I117" s="157">
        <f>+VLOOKUP(E117,Participants!$A$1:$F$1449,3,FALSE)</f>
        <v>2</v>
      </c>
      <c r="J117" s="157" t="str">
        <f>+VLOOKUP(E117,Participants!$A$1:$G$1449,7,FALSE)</f>
        <v>DEV GIRLS</v>
      </c>
      <c r="K117" s="157">
        <f t="shared" si="1"/>
        <v>116</v>
      </c>
      <c r="L117" s="157"/>
    </row>
    <row r="118" spans="1:12" ht="15.75" customHeight="1" x14ac:dyDescent="0.3">
      <c r="A118" s="155" t="s">
        <v>1</v>
      </c>
      <c r="B118" s="156"/>
      <c r="C118" s="156">
        <v>11.47</v>
      </c>
      <c r="D118" s="156">
        <v>4</v>
      </c>
      <c r="E118" s="156">
        <v>785</v>
      </c>
      <c r="F118" s="157" t="str">
        <f>+VLOOKUP(E118,Participants!$A$1:$F$1449,2,FALSE)</f>
        <v>Reaghan Korey</v>
      </c>
      <c r="G118" s="157" t="str">
        <f>+VLOOKUP(E118,Participants!$A$1:$F$1449,4,FALSE)</f>
        <v>SRT</v>
      </c>
      <c r="H118" s="157" t="str">
        <f>+VLOOKUP(E118,Participants!$A$1:$F$1449,5,FALSE)</f>
        <v>F</v>
      </c>
      <c r="I118" s="157">
        <f>+VLOOKUP(E118,Participants!$A$1:$F$1449,3,FALSE)</f>
        <v>3</v>
      </c>
      <c r="J118" s="157" t="str">
        <f>+VLOOKUP(E118,Participants!$A$1:$G$1449,7,FALSE)</f>
        <v>DEV GIRLS</v>
      </c>
      <c r="K118" s="157">
        <f t="shared" si="1"/>
        <v>117</v>
      </c>
      <c r="L118" s="157"/>
    </row>
    <row r="119" spans="1:12" ht="15.75" customHeight="1" x14ac:dyDescent="0.3">
      <c r="A119" s="155" t="s">
        <v>1</v>
      </c>
      <c r="B119" s="156"/>
      <c r="C119" s="156">
        <v>11.5</v>
      </c>
      <c r="D119" s="156">
        <v>2</v>
      </c>
      <c r="E119" s="156">
        <v>849</v>
      </c>
      <c r="F119" s="157" t="str">
        <f>+VLOOKUP(E119,Participants!$A$1:$F$1449,2,FALSE)</f>
        <v>Tegan Bertagna</v>
      </c>
      <c r="G119" s="157" t="str">
        <f>+VLOOKUP(E119,Participants!$A$1:$F$1449,4,FALSE)</f>
        <v>NAM</v>
      </c>
      <c r="H119" s="157" t="str">
        <f>+VLOOKUP(E119,Participants!$A$1:$F$1449,5,FALSE)</f>
        <v>F</v>
      </c>
      <c r="I119" s="157">
        <f>+VLOOKUP(E119,Participants!$A$1:$F$1449,3,FALSE)</f>
        <v>1</v>
      </c>
      <c r="J119" s="157" t="str">
        <f>+VLOOKUP(E119,Participants!$A$1:$G$1449,7,FALSE)</f>
        <v>DEV GIRLS</v>
      </c>
      <c r="K119" s="157">
        <f t="shared" si="1"/>
        <v>118</v>
      </c>
      <c r="L119" s="157"/>
    </row>
    <row r="120" spans="1:12" ht="15.75" customHeight="1" x14ac:dyDescent="0.3">
      <c r="A120" s="155" t="s">
        <v>1</v>
      </c>
      <c r="B120" s="156"/>
      <c r="C120" s="156">
        <v>11.59</v>
      </c>
      <c r="D120" s="156">
        <v>7</v>
      </c>
      <c r="E120" s="156">
        <v>781</v>
      </c>
      <c r="F120" s="157" t="str">
        <f>+VLOOKUP(E120,Participants!$A$1:$F$1449,2,FALSE)</f>
        <v>Nina Rhodehamel</v>
      </c>
      <c r="G120" s="157" t="str">
        <f>+VLOOKUP(E120,Participants!$A$1:$F$1449,4,FALSE)</f>
        <v>SRT</v>
      </c>
      <c r="H120" s="157" t="str">
        <f>+VLOOKUP(E120,Participants!$A$1:$F$1449,5,FALSE)</f>
        <v>F</v>
      </c>
      <c r="I120" s="157">
        <f>+VLOOKUP(E120,Participants!$A$1:$F$1449,3,FALSE)</f>
        <v>1</v>
      </c>
      <c r="J120" s="157" t="str">
        <f>+VLOOKUP(E120,Participants!$A$1:$G$1449,7,FALSE)</f>
        <v>DEV GIRLS</v>
      </c>
      <c r="K120" s="157">
        <f t="shared" si="1"/>
        <v>119</v>
      </c>
      <c r="L120" s="157"/>
    </row>
    <row r="121" spans="1:12" ht="15.75" customHeight="1" x14ac:dyDescent="0.3">
      <c r="A121" s="155" t="s">
        <v>1</v>
      </c>
      <c r="B121" s="156"/>
      <c r="C121" s="156">
        <v>11.87</v>
      </c>
      <c r="D121" s="156">
        <v>7</v>
      </c>
      <c r="E121" s="156">
        <v>255</v>
      </c>
      <c r="F121" s="157" t="str">
        <f>+VLOOKUP(E121,Participants!$A$1:$F$1449,2,FALSE)</f>
        <v>Clare Koniecka</v>
      </c>
      <c r="G121" s="157" t="str">
        <f>+VLOOKUP(E121,Participants!$A$1:$F$1449,4,FALSE)</f>
        <v>JBS</v>
      </c>
      <c r="H121" s="157" t="str">
        <f>+VLOOKUP(E121,Participants!$A$1:$F$1449,5,FALSE)</f>
        <v>F</v>
      </c>
      <c r="I121" s="157">
        <f>+VLOOKUP(E121,Participants!$A$1:$F$1449,3,FALSE)</f>
        <v>1</v>
      </c>
      <c r="J121" s="157" t="str">
        <f>+VLOOKUP(E121,Participants!$A$1:$G$1449,7,FALSE)</f>
        <v>DEV GIRLS</v>
      </c>
      <c r="K121" s="157">
        <f t="shared" si="1"/>
        <v>120</v>
      </c>
      <c r="L121" s="157"/>
    </row>
    <row r="122" spans="1:12" ht="15.75" customHeight="1" x14ac:dyDescent="0.3">
      <c r="A122" s="155" t="s">
        <v>1</v>
      </c>
      <c r="B122" s="156"/>
      <c r="C122" s="156">
        <v>12.33</v>
      </c>
      <c r="D122" s="156">
        <v>5</v>
      </c>
      <c r="E122" s="156">
        <v>261</v>
      </c>
      <c r="F122" s="157" t="str">
        <f>+VLOOKUP(E122,Participants!$A$1:$F$1449,2,FALSE)</f>
        <v>Sara Robertson</v>
      </c>
      <c r="G122" s="157" t="str">
        <f>+VLOOKUP(E122,Participants!$A$1:$F$1449,4,FALSE)</f>
        <v>JBS</v>
      </c>
      <c r="H122" s="157" t="str">
        <f>+VLOOKUP(E122,Participants!$A$1:$F$1449,5,FALSE)</f>
        <v>F</v>
      </c>
      <c r="I122" s="157">
        <f>+VLOOKUP(E122,Participants!$A$1:$F$1449,3,FALSE)</f>
        <v>2</v>
      </c>
      <c r="J122" s="157" t="str">
        <f>+VLOOKUP(E122,Participants!$A$1:$G$1449,7,FALSE)</f>
        <v>DEV GIRLS</v>
      </c>
      <c r="K122" s="157">
        <f t="shared" si="1"/>
        <v>121</v>
      </c>
      <c r="L122" s="157"/>
    </row>
    <row r="123" spans="1:12" ht="15.75" customHeight="1" x14ac:dyDescent="0.3">
      <c r="A123" s="155" t="s">
        <v>1</v>
      </c>
      <c r="B123" s="156"/>
      <c r="C123" s="156">
        <v>12.67</v>
      </c>
      <c r="D123" s="156">
        <v>2</v>
      </c>
      <c r="E123" s="156">
        <v>1201</v>
      </c>
      <c r="F123" s="157" t="str">
        <f>+VLOOKUP(E123,Participants!$A$1:$F$1449,2,FALSE)</f>
        <v>Rosie Anderson</v>
      </c>
      <c r="G123" s="157" t="str">
        <f>+VLOOKUP(E123,Participants!$A$1:$F$1449,4,FALSE)</f>
        <v>GRE</v>
      </c>
      <c r="H123" s="157" t="str">
        <f>+VLOOKUP(E123,Participants!$A$1:$F$1449,5,FALSE)</f>
        <v>F</v>
      </c>
      <c r="I123" s="157">
        <f>+VLOOKUP(E123,Participants!$A$1:$F$1449,3,FALSE)</f>
        <v>0</v>
      </c>
      <c r="J123" s="157" t="str">
        <f>+VLOOKUP(E123,Participants!$A$1:$G$1449,7,FALSE)</f>
        <v>DEV GIRLS</v>
      </c>
      <c r="K123" s="157">
        <f t="shared" si="1"/>
        <v>122</v>
      </c>
      <c r="L123" s="157"/>
    </row>
    <row r="124" spans="1:12" ht="15.75" customHeight="1" x14ac:dyDescent="0.3">
      <c r="A124" s="155" t="s">
        <v>1</v>
      </c>
      <c r="B124" s="156"/>
      <c r="C124" s="156">
        <v>12.68</v>
      </c>
      <c r="D124" s="156">
        <v>3</v>
      </c>
      <c r="E124" s="156">
        <v>885</v>
      </c>
      <c r="F124" s="157" t="str">
        <f>+VLOOKUP(E124,Participants!$A$1:$F$1449,2,FALSE)</f>
        <v>Lillian Glosser</v>
      </c>
      <c r="G124" s="157" t="str">
        <f>+VLOOKUP(E124,Participants!$A$1:$F$1449,4,FALSE)</f>
        <v>MOSS</v>
      </c>
      <c r="H124" s="157" t="str">
        <f>+VLOOKUP(E124,Participants!$A$1:$F$1449,5,FALSE)</f>
        <v>F</v>
      </c>
      <c r="I124" s="168">
        <f>+VLOOKUP(E124,Participants!$A$1:$F$1449,3,FALSE)</f>
        <v>1</v>
      </c>
      <c r="J124" s="157" t="str">
        <f>+VLOOKUP(E124,Participants!$A$1:$G$1449,7,FALSE)</f>
        <v>DEV GIRLS</v>
      </c>
      <c r="K124" s="157">
        <f t="shared" si="1"/>
        <v>123</v>
      </c>
      <c r="L124" s="157"/>
    </row>
    <row r="125" spans="1:12" ht="15.75" customHeight="1" x14ac:dyDescent="0.3">
      <c r="A125" s="155" t="s">
        <v>1</v>
      </c>
      <c r="B125" s="156"/>
      <c r="C125" s="156">
        <v>12.68</v>
      </c>
      <c r="D125" s="156">
        <v>8</v>
      </c>
      <c r="E125" s="156">
        <v>416</v>
      </c>
      <c r="F125" s="157" t="str">
        <f>+VLOOKUP(E125,Participants!$A$1:$F$1449,2,FALSE)</f>
        <v>Kate Mulzet</v>
      </c>
      <c r="G125" s="157" t="str">
        <f>+VLOOKUP(E125,Participants!$A$1:$F$1449,4,FALSE)</f>
        <v>PHA</v>
      </c>
      <c r="H125" s="157" t="str">
        <f>+VLOOKUP(E125,Participants!$A$1:$F$1449,5,FALSE)</f>
        <v>F</v>
      </c>
      <c r="I125" s="157">
        <f>+VLOOKUP(E125,Participants!$A$1:$F$1449,3,FALSE)</f>
        <v>1</v>
      </c>
      <c r="J125" s="157" t="str">
        <f>+VLOOKUP(E125,Participants!$A$1:$G$1449,7,FALSE)</f>
        <v>DEV GIRLS</v>
      </c>
      <c r="K125" s="157">
        <f t="shared" si="1"/>
        <v>124</v>
      </c>
      <c r="L125" s="157"/>
    </row>
    <row r="126" spans="1:12" ht="15.75" customHeight="1" x14ac:dyDescent="0.3">
      <c r="A126" s="155" t="s">
        <v>1</v>
      </c>
      <c r="B126" s="156"/>
      <c r="C126" s="156">
        <v>12.71</v>
      </c>
      <c r="D126" s="156">
        <v>2</v>
      </c>
      <c r="E126" s="156">
        <v>481</v>
      </c>
      <c r="F126" s="157" t="str">
        <f>+VLOOKUP(E126,Participants!$A$1:$F$1449,2,FALSE)</f>
        <v>Veronica Balkovec</v>
      </c>
      <c r="G126" s="157" t="str">
        <f>+VLOOKUP(E126,Participants!$A$1:$F$1449,4,FALSE)</f>
        <v>ANN</v>
      </c>
      <c r="H126" s="157" t="str">
        <f>+VLOOKUP(E126,Participants!$A$1:$F$1449,5,FALSE)</f>
        <v>F</v>
      </c>
      <c r="I126" s="157">
        <f>+VLOOKUP(E126,Participants!$A$1:$F$1449,3,FALSE)</f>
        <v>2</v>
      </c>
      <c r="J126" s="157" t="str">
        <f>+VLOOKUP(E126,Participants!$A$1:$G$1449,7,FALSE)</f>
        <v>DEV GIRLS</v>
      </c>
      <c r="K126" s="157">
        <f t="shared" si="1"/>
        <v>125</v>
      </c>
      <c r="L126" s="157"/>
    </row>
    <row r="127" spans="1:12" ht="15.75" customHeight="1" x14ac:dyDescent="0.3">
      <c r="A127" s="155" t="s">
        <v>1</v>
      </c>
      <c r="B127" s="156"/>
      <c r="C127" s="156">
        <v>13.76</v>
      </c>
      <c r="D127" s="156">
        <v>3</v>
      </c>
      <c r="E127" s="156">
        <v>776</v>
      </c>
      <c r="F127" s="157" t="str">
        <f>+VLOOKUP(E127,Participants!$A$1:$F$1449,2,FALSE)</f>
        <v>Guiliana Rhodehamel</v>
      </c>
      <c r="G127" s="157" t="str">
        <f>+VLOOKUP(E127,Participants!$A$1:$F$1449,4,FALSE)</f>
        <v>SRT</v>
      </c>
      <c r="H127" s="157" t="str">
        <f>+VLOOKUP(E127,Participants!$A$1:$F$1449,5,FALSE)</f>
        <v>F</v>
      </c>
      <c r="I127" s="157">
        <f>+VLOOKUP(E127,Participants!$A$1:$F$1449,3,FALSE)</f>
        <v>0</v>
      </c>
      <c r="J127" s="157" t="str">
        <f>+VLOOKUP(E127,Participants!$A$1:$G$1449,7,FALSE)</f>
        <v>DEV GIRLS</v>
      </c>
      <c r="K127" s="157">
        <f t="shared" si="1"/>
        <v>126</v>
      </c>
      <c r="L127" s="157"/>
    </row>
    <row r="128" spans="1:12" ht="15.75" customHeight="1" x14ac:dyDescent="0.3">
      <c r="A128" s="5" t="s">
        <v>1</v>
      </c>
      <c r="B128" s="6"/>
      <c r="C128" s="6"/>
      <c r="D128" s="6">
        <v>8</v>
      </c>
      <c r="E128" s="6"/>
      <c r="F128" s="8" t="e">
        <f>+VLOOKUP(E128,Participants!$A$1:$F$1449,2,FALSE)</f>
        <v>#N/A</v>
      </c>
      <c r="G128" s="8" t="e">
        <f>+VLOOKUP(E128,Participants!$A$1:$F$1449,4,FALSE)</f>
        <v>#N/A</v>
      </c>
      <c r="H128" s="8" t="e">
        <f>+VLOOKUP(E128,Participants!$A$1:$F$1449,5,FALSE)</f>
        <v>#N/A</v>
      </c>
      <c r="I128" s="8" t="e">
        <f>+VLOOKUP(E128,Participants!$A$1:$F$1449,3,FALSE)</f>
        <v>#N/A</v>
      </c>
      <c r="J128" s="8" t="e">
        <f>+VLOOKUP(E128,Participants!$A$1:$G$1449,7,FALSE)</f>
        <v>#N/A</v>
      </c>
      <c r="K128" s="8"/>
      <c r="L128" s="8"/>
    </row>
    <row r="129" spans="1:27" ht="15.75" customHeight="1" x14ac:dyDescent="0.3">
      <c r="A129" s="150" t="s">
        <v>1</v>
      </c>
      <c r="B129" s="151"/>
      <c r="C129" s="151">
        <v>7.74</v>
      </c>
      <c r="D129" s="151">
        <v>1</v>
      </c>
      <c r="E129" s="151">
        <v>611</v>
      </c>
      <c r="F129" s="152" t="str">
        <f>+VLOOKUP(E129,Participants!$A$1:$F$1449,2,FALSE)</f>
        <v>Lucas Conley</v>
      </c>
      <c r="G129" s="152" t="str">
        <f>+VLOOKUP(E129,Participants!$A$1:$F$1449,4,FALSE)</f>
        <v>AAC</v>
      </c>
      <c r="H129" s="152" t="str">
        <f>+VLOOKUP(E129,Participants!$A$1:$F$1449,5,FALSE)</f>
        <v>M</v>
      </c>
      <c r="I129" s="152">
        <f>+VLOOKUP(E129,Participants!$A$1:$F$1449,3,FALSE)</f>
        <v>4</v>
      </c>
      <c r="J129" s="152" t="str">
        <f>+VLOOKUP(E129,Participants!$A$1:$G$1449,7,FALSE)</f>
        <v>DEV BOYS</v>
      </c>
      <c r="K129" s="153">
        <v>1</v>
      </c>
      <c r="L129" s="153">
        <v>10</v>
      </c>
    </row>
    <row r="130" spans="1:27" ht="15.75" customHeight="1" x14ac:dyDescent="0.3">
      <c r="A130" s="150" t="s">
        <v>1</v>
      </c>
      <c r="B130" s="151"/>
      <c r="C130" s="151">
        <v>7.79</v>
      </c>
      <c r="D130" s="151">
        <v>7</v>
      </c>
      <c r="E130" s="151">
        <v>113</v>
      </c>
      <c r="F130" s="152" t="str">
        <f>+VLOOKUP(E130,Participants!$A$1:$F$1449,2,FALSE)</f>
        <v>Cooper Cincinnati</v>
      </c>
      <c r="G130" s="152" t="str">
        <f>+VLOOKUP(E130,Participants!$A$1:$F$1449,4,FALSE)</f>
        <v>JFK</v>
      </c>
      <c r="H130" s="152" t="str">
        <f>+VLOOKUP(E130,Participants!$A$1:$F$1449,5,FALSE)</f>
        <v>M</v>
      </c>
      <c r="I130" s="152">
        <f>+VLOOKUP(E130,Participants!$A$1:$F$1449,3,FALSE)</f>
        <v>3</v>
      </c>
      <c r="J130" s="152" t="str">
        <f>+VLOOKUP(E130,Participants!$A$1:$G$1449,7,FALSE)</f>
        <v>DEV BOYS</v>
      </c>
      <c r="K130" s="153">
        <v>2</v>
      </c>
      <c r="L130" s="153">
        <v>8</v>
      </c>
    </row>
    <row r="131" spans="1:27" ht="15.75" customHeight="1" x14ac:dyDescent="0.3">
      <c r="A131" s="150" t="s">
        <v>1</v>
      </c>
      <c r="B131" s="151"/>
      <c r="C131" s="151">
        <v>7.89</v>
      </c>
      <c r="D131" s="151">
        <v>3</v>
      </c>
      <c r="E131" s="151">
        <v>40</v>
      </c>
      <c r="F131" s="152" t="str">
        <f>+VLOOKUP(E131,Participants!$A$1:$F$1449,2,FALSE)</f>
        <v>CJ Proch</v>
      </c>
      <c r="G131" s="152" t="str">
        <f>+VLOOKUP(E131,Participants!$A$1:$F$1449,4,FALSE)</f>
        <v>BFS</v>
      </c>
      <c r="H131" s="152" t="str">
        <f>+VLOOKUP(E131,Participants!$A$1:$F$1449,5,FALSE)</f>
        <v>M</v>
      </c>
      <c r="I131" s="152">
        <f>+VLOOKUP(E131,Participants!$A$1:$F$1449,3,FALSE)</f>
        <v>4</v>
      </c>
      <c r="J131" s="152" t="str">
        <f>+VLOOKUP(E131,Participants!$A$1:$G$1449,7,FALSE)</f>
        <v>DEV BOYS</v>
      </c>
      <c r="K131" s="153">
        <v>3</v>
      </c>
      <c r="L131" s="153">
        <v>6</v>
      </c>
    </row>
    <row r="132" spans="1:27" ht="15.75" customHeight="1" x14ac:dyDescent="0.3">
      <c r="A132" s="150" t="s">
        <v>1</v>
      </c>
      <c r="B132" s="151"/>
      <c r="C132" s="151">
        <v>8.02</v>
      </c>
      <c r="D132" s="151">
        <v>8</v>
      </c>
      <c r="E132" s="151">
        <v>659</v>
      </c>
      <c r="F132" s="152" t="str">
        <f>+VLOOKUP(E132,Participants!$A$1:$F$1449,2,FALSE)</f>
        <v>Jonathan Wega</v>
      </c>
      <c r="G132" s="152" t="str">
        <f>+VLOOKUP(E132,Participants!$A$1:$F$1449,4,FALSE)</f>
        <v>SYL</v>
      </c>
      <c r="H132" s="154" t="str">
        <f>+VLOOKUP(E132,Participants!$A$1:$F$1449,5,FALSE)</f>
        <v>M</v>
      </c>
      <c r="I132" s="152">
        <f>+VLOOKUP(E132,Participants!$A$1:$F$1449,3,FALSE)</f>
        <v>3</v>
      </c>
      <c r="J132" s="152" t="str">
        <f>+VLOOKUP(E132,Participants!$A$1:$G$1449,7,FALSE)</f>
        <v>DEV BOYS</v>
      </c>
      <c r="K132" s="153">
        <v>4</v>
      </c>
      <c r="L132" s="153">
        <v>5</v>
      </c>
    </row>
    <row r="133" spans="1:27" ht="15.75" customHeight="1" x14ac:dyDescent="0.3">
      <c r="A133" s="150" t="s">
        <v>1</v>
      </c>
      <c r="B133" s="151"/>
      <c r="C133" s="151">
        <v>8.06</v>
      </c>
      <c r="D133" s="151">
        <v>6</v>
      </c>
      <c r="E133" s="151">
        <v>29</v>
      </c>
      <c r="F133" s="152" t="str">
        <f>+VLOOKUP(E133,Participants!$A$1:$F$1449,2,FALSE)</f>
        <v>Max Radzvin</v>
      </c>
      <c r="G133" s="152" t="str">
        <f>+VLOOKUP(E133,Participants!$A$1:$F$1449,4,FALSE)</f>
        <v>BFS</v>
      </c>
      <c r="H133" s="152" t="str">
        <f>+VLOOKUP(E133,Participants!$A$1:$F$1449,5,FALSE)</f>
        <v>M</v>
      </c>
      <c r="I133" s="152">
        <f>+VLOOKUP(E133,Participants!$A$1:$F$1449,3,FALSE)</f>
        <v>2</v>
      </c>
      <c r="J133" s="152" t="str">
        <f>+VLOOKUP(E133,Participants!$A$1:$G$1449,7,FALSE)</f>
        <v>DEV BOYS</v>
      </c>
      <c r="K133" s="153">
        <v>5</v>
      </c>
      <c r="L133" s="153">
        <v>3.5</v>
      </c>
    </row>
    <row r="134" spans="1:27" ht="15.75" customHeight="1" x14ac:dyDescent="0.3">
      <c r="A134" s="150" t="s">
        <v>1</v>
      </c>
      <c r="B134" s="151"/>
      <c r="C134" s="151">
        <v>8.06</v>
      </c>
      <c r="D134" s="151">
        <v>1</v>
      </c>
      <c r="E134" s="151">
        <v>537</v>
      </c>
      <c r="F134" s="152" t="str">
        <f>+VLOOKUP(E134,Participants!$A$1:$F$1449,2,FALSE)</f>
        <v>Jacob Vojtas</v>
      </c>
      <c r="G134" s="152" t="str">
        <f>+VLOOKUP(E134,Participants!$A$1:$F$1449,4,FALSE)</f>
        <v>KIL</v>
      </c>
      <c r="H134" s="152" t="str">
        <f>+VLOOKUP(E134,Participants!$A$1:$F$1449,5,FALSE)</f>
        <v>M</v>
      </c>
      <c r="I134" s="152">
        <f>+VLOOKUP(E134,Participants!$A$1:$F$1449,3,FALSE)</f>
        <v>4</v>
      </c>
      <c r="J134" s="152" t="str">
        <f>+VLOOKUP(E134,Participants!$A$1:$G$1449,7,FALSE)</f>
        <v>DEV BOYS</v>
      </c>
      <c r="K134" s="153">
        <v>5</v>
      </c>
      <c r="L134" s="153">
        <v>3.5</v>
      </c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spans="1:27" ht="15.75" customHeight="1" x14ac:dyDescent="0.3">
      <c r="A135" s="150" t="s">
        <v>1</v>
      </c>
      <c r="B135" s="151"/>
      <c r="C135" s="151">
        <v>8.1300000000000008</v>
      </c>
      <c r="D135" s="151">
        <v>7</v>
      </c>
      <c r="E135" s="151">
        <v>660</v>
      </c>
      <c r="F135" s="152" t="str">
        <f>+VLOOKUP(E135,Participants!$A$1:$F$1449,2,FALSE)</f>
        <v>Jonathan Warywoda</v>
      </c>
      <c r="G135" s="152" t="str">
        <f>+VLOOKUP(E135,Participants!$A$1:$F$1449,4,FALSE)</f>
        <v>SYL</v>
      </c>
      <c r="H135" s="154" t="str">
        <f>+VLOOKUP(E135,Participants!$A$1:$F$1449,5,FALSE)</f>
        <v>M</v>
      </c>
      <c r="I135" s="152">
        <f>+VLOOKUP(E135,Participants!$A$1:$F$1449,3,FALSE)</f>
        <v>4</v>
      </c>
      <c r="J135" s="152" t="str">
        <f>+VLOOKUP(E135,Participants!$A$1:$G$1449,7,FALSE)</f>
        <v>DEV BOYS</v>
      </c>
      <c r="K135" s="153">
        <v>7</v>
      </c>
      <c r="L135" s="153">
        <v>2</v>
      </c>
    </row>
    <row r="136" spans="1:27" ht="15.75" customHeight="1" x14ac:dyDescent="0.3">
      <c r="A136" s="150" t="s">
        <v>1</v>
      </c>
      <c r="B136" s="151"/>
      <c r="C136" s="151">
        <v>8.15</v>
      </c>
      <c r="D136" s="151">
        <v>5</v>
      </c>
      <c r="E136" s="151">
        <v>326</v>
      </c>
      <c r="F136" s="152" t="str">
        <f>+VLOOKUP(E136,Participants!$A$1:$F$1449,2,FALSE)</f>
        <v>Will Waskiewicz</v>
      </c>
      <c r="G136" s="152" t="str">
        <f>+VLOOKUP(E136,Participants!$A$1:$F$1449,4,FALSE)</f>
        <v>BTA</v>
      </c>
      <c r="H136" s="152" t="str">
        <f>+VLOOKUP(E136,Participants!$A$1:$F$1449,5,FALSE)</f>
        <v>M</v>
      </c>
      <c r="I136" s="152">
        <f>+VLOOKUP(E136,Participants!$A$1:$F$1449,3,FALSE)</f>
        <v>3</v>
      </c>
      <c r="J136" s="152" t="str">
        <f>+VLOOKUP(E136,Participants!$A$1:$G$1449,7,FALSE)</f>
        <v>DEV BOYS</v>
      </c>
      <c r="K136" s="153">
        <v>8</v>
      </c>
      <c r="L136" s="153">
        <v>1</v>
      </c>
    </row>
    <row r="137" spans="1:27" ht="15.75" customHeight="1" x14ac:dyDescent="0.3">
      <c r="A137" s="150" t="s">
        <v>1</v>
      </c>
      <c r="B137" s="151"/>
      <c r="C137" s="151">
        <v>8.24</v>
      </c>
      <c r="D137" s="151">
        <v>4</v>
      </c>
      <c r="E137" s="151">
        <v>1050</v>
      </c>
      <c r="F137" s="152" t="str">
        <f>+VLOOKUP(E137,Participants!$A$1:$F$1449,2,FALSE)</f>
        <v>Christian Williams</v>
      </c>
      <c r="G137" s="152" t="str">
        <f>+VLOOKUP(E137,Participants!$A$1:$F$1449,4,FALSE)</f>
        <v>HTS</v>
      </c>
      <c r="H137" s="152" t="str">
        <f>+VLOOKUP(E137,Participants!$A$1:$F$1449,5,FALSE)</f>
        <v>M</v>
      </c>
      <c r="I137" s="152">
        <f>+VLOOKUP(E137,Participants!$A$1:$F$1449,3,FALSE)</f>
        <v>4</v>
      </c>
      <c r="J137" s="152" t="str">
        <f>+VLOOKUP(E137,Participants!$A$1:$G$1449,7,FALSE)</f>
        <v>DEV BOYS</v>
      </c>
      <c r="K137" s="152">
        <f>K136+1</f>
        <v>9</v>
      </c>
      <c r="L137" s="152"/>
    </row>
    <row r="138" spans="1:27" ht="15.75" customHeight="1" x14ac:dyDescent="0.3">
      <c r="A138" s="150" t="s">
        <v>1</v>
      </c>
      <c r="B138" s="151"/>
      <c r="C138" s="151">
        <v>8.26</v>
      </c>
      <c r="D138" s="151">
        <v>5</v>
      </c>
      <c r="E138" s="151">
        <v>44</v>
      </c>
      <c r="F138" s="152" t="str">
        <f>+VLOOKUP(E138,Participants!$A$1:$F$1449,2,FALSE)</f>
        <v>Justin Peoples</v>
      </c>
      <c r="G138" s="152" t="str">
        <f>+VLOOKUP(E138,Participants!$A$1:$F$1449,4,FALSE)</f>
        <v>BFS</v>
      </c>
      <c r="H138" s="152" t="str">
        <f>+VLOOKUP(E138,Participants!$A$1:$F$1449,5,FALSE)</f>
        <v>M</v>
      </c>
      <c r="I138" s="152">
        <f>+VLOOKUP(E138,Participants!$A$1:$F$1449,3,FALSE)</f>
        <v>4</v>
      </c>
      <c r="J138" s="152" t="str">
        <f>+VLOOKUP(E138,Participants!$A$1:$G$1449,7,FALSE)</f>
        <v>DEV BOYS</v>
      </c>
      <c r="K138" s="152">
        <f t="shared" ref="K138:K201" si="2">K137+1</f>
        <v>10</v>
      </c>
      <c r="L138" s="152"/>
    </row>
    <row r="139" spans="1:27" ht="15.75" customHeight="1" x14ac:dyDescent="0.3">
      <c r="A139" s="150" t="s">
        <v>1</v>
      </c>
      <c r="B139" s="151"/>
      <c r="C139" s="151">
        <v>8.2799999999999994</v>
      </c>
      <c r="D139" s="151">
        <v>2</v>
      </c>
      <c r="E139" s="151">
        <v>869</v>
      </c>
      <c r="F139" s="152" t="str">
        <f>+VLOOKUP(E139,Participants!$A$1:$F$1449,2,FALSE)</f>
        <v>Blake Bonidie</v>
      </c>
      <c r="G139" s="152" t="str">
        <f>+VLOOKUP(E139,Participants!$A$1:$F$1449,4,FALSE)</f>
        <v>NAM</v>
      </c>
      <c r="H139" s="152" t="str">
        <f>+VLOOKUP(E139,Participants!$A$1:$F$1449,5,FALSE)</f>
        <v>M</v>
      </c>
      <c r="I139" s="152">
        <f>+VLOOKUP(E139,Participants!$A$1:$F$1449,3,FALSE)</f>
        <v>4</v>
      </c>
      <c r="J139" s="152" t="str">
        <f>+VLOOKUP(E139,Participants!$A$1:$G$1449,7,FALSE)</f>
        <v>DEV BOYS</v>
      </c>
      <c r="K139" s="152">
        <f t="shared" si="2"/>
        <v>11</v>
      </c>
      <c r="L139" s="152"/>
    </row>
    <row r="140" spans="1:27" ht="15.75" customHeight="1" x14ac:dyDescent="0.3">
      <c r="A140" s="150" t="s">
        <v>1</v>
      </c>
      <c r="B140" s="151"/>
      <c r="C140" s="151">
        <v>8.2899999999999991</v>
      </c>
      <c r="D140" s="151">
        <v>5</v>
      </c>
      <c r="E140" s="151">
        <v>426</v>
      </c>
      <c r="F140" s="152" t="str">
        <f>+VLOOKUP(E140,Participants!$A$1:$F$1449,2,FALSE)</f>
        <v>Ryan Snyder</v>
      </c>
      <c r="G140" s="152" t="str">
        <f>+VLOOKUP(E140,Participants!$A$1:$F$1449,4,FALSE)</f>
        <v>PHA</v>
      </c>
      <c r="H140" s="152" t="str">
        <f>+VLOOKUP(E140,Participants!$A$1:$F$1449,5,FALSE)</f>
        <v>M</v>
      </c>
      <c r="I140" s="152">
        <f>+VLOOKUP(E140,Participants!$A$1:$F$1449,3,FALSE)</f>
        <v>3</v>
      </c>
      <c r="J140" s="152" t="str">
        <f>+VLOOKUP(E140,Participants!$A$1:$G$1449,7,FALSE)</f>
        <v>DEV BOYS</v>
      </c>
      <c r="K140" s="152">
        <f t="shared" si="2"/>
        <v>12</v>
      </c>
      <c r="L140" s="152"/>
    </row>
    <row r="141" spans="1:27" ht="15.75" customHeight="1" x14ac:dyDescent="0.3">
      <c r="A141" s="150" t="s">
        <v>1</v>
      </c>
      <c r="B141" s="151"/>
      <c r="C141" s="151">
        <v>8.3800000000000008</v>
      </c>
      <c r="D141" s="151">
        <v>8</v>
      </c>
      <c r="E141" s="151">
        <v>32</v>
      </c>
      <c r="F141" s="152" t="str">
        <f>+VLOOKUP(E141,Participants!$A$1:$F$1449,2,FALSE)</f>
        <v>Brandon Szuch</v>
      </c>
      <c r="G141" s="152" t="str">
        <f>+VLOOKUP(E141,Participants!$A$1:$F$1449,4,FALSE)</f>
        <v>BFS</v>
      </c>
      <c r="H141" s="152" t="str">
        <f>+VLOOKUP(E141,Participants!$A$1:$F$1449,5,FALSE)</f>
        <v>M</v>
      </c>
      <c r="I141" s="152">
        <f>+VLOOKUP(E141,Participants!$A$1:$F$1449,3,FALSE)</f>
        <v>3</v>
      </c>
      <c r="J141" s="152" t="str">
        <f>+VLOOKUP(E141,Participants!$A$1:$G$1449,7,FALSE)</f>
        <v>DEV BOYS</v>
      </c>
      <c r="K141" s="152">
        <f t="shared" si="2"/>
        <v>13</v>
      </c>
      <c r="L141" s="152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spans="1:27" ht="15.75" customHeight="1" x14ac:dyDescent="0.3">
      <c r="A142" s="150" t="s">
        <v>1</v>
      </c>
      <c r="B142" s="151"/>
      <c r="C142" s="151">
        <v>8.48</v>
      </c>
      <c r="D142" s="151">
        <v>4</v>
      </c>
      <c r="E142" s="151">
        <v>493</v>
      </c>
      <c r="F142" s="152" t="str">
        <f>+VLOOKUP(E142,Participants!$A$1:$F$1449,2,FALSE)</f>
        <v>Isaac Betlow</v>
      </c>
      <c r="G142" s="152" t="str">
        <f>+VLOOKUP(E142,Participants!$A$1:$F$1449,4,FALSE)</f>
        <v>ANN</v>
      </c>
      <c r="H142" s="152" t="str">
        <f>+VLOOKUP(E142,Participants!$A$1:$F$1449,5,FALSE)</f>
        <v>M</v>
      </c>
      <c r="I142" s="152">
        <f>+VLOOKUP(E142,Participants!$A$1:$F$1449,3,FALSE)</f>
        <v>4</v>
      </c>
      <c r="J142" s="152" t="str">
        <f>+VLOOKUP(E142,Participants!$A$1:$G$1449,7,FALSE)</f>
        <v>DEV BOYS</v>
      </c>
      <c r="K142" s="152">
        <f t="shared" si="2"/>
        <v>14</v>
      </c>
      <c r="L142" s="152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spans="1:27" ht="15.75" customHeight="1" x14ac:dyDescent="0.3">
      <c r="A143" s="150" t="s">
        <v>1</v>
      </c>
      <c r="B143" s="151"/>
      <c r="C143" s="151">
        <v>8.49</v>
      </c>
      <c r="D143" s="151">
        <v>2</v>
      </c>
      <c r="E143" s="151">
        <v>609</v>
      </c>
      <c r="F143" s="152" t="str">
        <f>+VLOOKUP(E143,Participants!$A$1:$F$1449,2,FALSE)</f>
        <v>Ryan Kerr</v>
      </c>
      <c r="G143" s="152" t="str">
        <f>+VLOOKUP(E143,Participants!$A$1:$F$1449,4,FALSE)</f>
        <v>AAC</v>
      </c>
      <c r="H143" s="152" t="str">
        <f>+VLOOKUP(E143,Participants!$A$1:$F$1449,5,FALSE)</f>
        <v>M</v>
      </c>
      <c r="I143" s="152">
        <f>+VLOOKUP(E143,Participants!$A$1:$F$1449,3,FALSE)</f>
        <v>3</v>
      </c>
      <c r="J143" s="152" t="str">
        <f>+VLOOKUP(E143,Participants!$A$1:$G$1449,7,FALSE)</f>
        <v>DEV BOYS</v>
      </c>
      <c r="K143" s="152">
        <f t="shared" si="2"/>
        <v>15</v>
      </c>
      <c r="L143" s="152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spans="1:27" ht="15.75" customHeight="1" x14ac:dyDescent="0.3">
      <c r="A144" s="150" t="s">
        <v>1</v>
      </c>
      <c r="B144" s="151"/>
      <c r="C144" s="151">
        <v>8.51</v>
      </c>
      <c r="D144" s="151">
        <v>2</v>
      </c>
      <c r="E144" s="151">
        <v>1051</v>
      </c>
      <c r="F144" s="152" t="str">
        <f>+VLOOKUP(E144,Participants!$A$1:$F$1449,2,FALSE)</f>
        <v>Elias Latouf</v>
      </c>
      <c r="G144" s="152" t="str">
        <f>+VLOOKUP(E144,Participants!$A$1:$F$1449,4,FALSE)</f>
        <v>HTS</v>
      </c>
      <c r="H144" s="152" t="str">
        <f>+VLOOKUP(E144,Participants!$A$1:$F$1449,5,FALSE)</f>
        <v>M</v>
      </c>
      <c r="I144" s="152">
        <f>+VLOOKUP(E144,Participants!$A$1:$F$1449,3,FALSE)</f>
        <v>4</v>
      </c>
      <c r="J144" s="152" t="str">
        <f>+VLOOKUP(E144,Participants!$A$1:$G$1449,7,FALSE)</f>
        <v>DEV BOYS</v>
      </c>
      <c r="K144" s="152">
        <f t="shared" si="2"/>
        <v>16</v>
      </c>
      <c r="L144" s="152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spans="1:27" ht="15.75" customHeight="1" x14ac:dyDescent="0.3">
      <c r="A145" s="150" t="s">
        <v>1</v>
      </c>
      <c r="B145" s="151"/>
      <c r="C145" s="151">
        <v>8.6</v>
      </c>
      <c r="D145" s="151">
        <v>2</v>
      </c>
      <c r="E145" s="151">
        <v>871</v>
      </c>
      <c r="F145" s="152" t="str">
        <f>+VLOOKUP(E145,Participants!$A$1:$F$1449,2,FALSE)</f>
        <v>Ryan Loughran</v>
      </c>
      <c r="G145" s="152" t="str">
        <f>+VLOOKUP(E145,Participants!$A$1:$F$1449,4,FALSE)</f>
        <v>NAM</v>
      </c>
      <c r="H145" s="152" t="str">
        <f>+VLOOKUP(E145,Participants!$A$1:$F$1449,5,FALSE)</f>
        <v>M</v>
      </c>
      <c r="I145" s="152">
        <f>+VLOOKUP(E145,Participants!$A$1:$F$1449,3,FALSE)</f>
        <v>4</v>
      </c>
      <c r="J145" s="152" t="str">
        <f>+VLOOKUP(E145,Participants!$A$1:$G$1449,7,FALSE)</f>
        <v>DEV BOYS</v>
      </c>
      <c r="K145" s="152">
        <f t="shared" si="2"/>
        <v>17</v>
      </c>
      <c r="L145" s="152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spans="1:27" ht="15.75" customHeight="1" x14ac:dyDescent="0.3">
      <c r="A146" s="150" t="s">
        <v>1</v>
      </c>
      <c r="B146" s="151"/>
      <c r="C146" s="151">
        <v>8.6199999999999992</v>
      </c>
      <c r="D146" s="151">
        <v>6</v>
      </c>
      <c r="E146" s="151">
        <v>392</v>
      </c>
      <c r="F146" s="152" t="str">
        <f>+VLOOKUP(E146,Participants!$A$1:$F$1449,2,FALSE)</f>
        <v>Dashiell Sargent</v>
      </c>
      <c r="G146" s="152" t="str">
        <f>+VLOOKUP(E146,Participants!$A$1:$F$1449,4,FALSE)</f>
        <v>PHL</v>
      </c>
      <c r="H146" s="152" t="str">
        <f>+VLOOKUP(E146,Participants!$A$1:$F$1449,5,FALSE)</f>
        <v>M</v>
      </c>
      <c r="I146" s="152">
        <f>+VLOOKUP(E146,Participants!$A$1:$F$1449,3,FALSE)</f>
        <v>3</v>
      </c>
      <c r="J146" s="152" t="str">
        <f>+VLOOKUP(E146,Participants!$A$1:$G$1449,7,FALSE)</f>
        <v>DEV BOYS</v>
      </c>
      <c r="K146" s="152">
        <f t="shared" si="2"/>
        <v>18</v>
      </c>
      <c r="L146" s="152"/>
    </row>
    <row r="147" spans="1:27" ht="15.75" customHeight="1" x14ac:dyDescent="0.3">
      <c r="A147" s="150" t="s">
        <v>1</v>
      </c>
      <c r="B147" s="151"/>
      <c r="C147" s="151">
        <v>8.6999999999999993</v>
      </c>
      <c r="D147" s="151">
        <v>6</v>
      </c>
      <c r="E147" s="151">
        <v>117</v>
      </c>
      <c r="F147" s="152" t="str">
        <f>+VLOOKUP(E147,Participants!$A$1:$F$1449,2,FALSE)</f>
        <v>Brady Hagerman</v>
      </c>
      <c r="G147" s="152" t="str">
        <f>+VLOOKUP(E147,Participants!$A$1:$F$1449,4,FALSE)</f>
        <v>JFK</v>
      </c>
      <c r="H147" s="152" t="str">
        <f>+VLOOKUP(E147,Participants!$A$1:$F$1449,5,FALSE)</f>
        <v>M</v>
      </c>
      <c r="I147" s="152">
        <f>+VLOOKUP(E147,Participants!$A$1:$F$1449,3,FALSE)</f>
        <v>4</v>
      </c>
      <c r="J147" s="152" t="str">
        <f>+VLOOKUP(E147,Participants!$A$1:$G$1449,7,FALSE)</f>
        <v>DEV BOYS</v>
      </c>
      <c r="K147" s="152">
        <f t="shared" si="2"/>
        <v>19</v>
      </c>
      <c r="L147" s="152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spans="1:27" ht="15.75" customHeight="1" x14ac:dyDescent="0.3">
      <c r="A148" s="150" t="s">
        <v>1</v>
      </c>
      <c r="B148" s="151"/>
      <c r="C148" s="151">
        <v>8.75</v>
      </c>
      <c r="D148" s="151">
        <v>3</v>
      </c>
      <c r="E148" s="151">
        <v>41</v>
      </c>
      <c r="F148" s="152" t="str">
        <f>+VLOOKUP(E148,Participants!$A$1:$F$1449,2,FALSE)</f>
        <v>Hunter Drugatz</v>
      </c>
      <c r="G148" s="152" t="str">
        <f>+VLOOKUP(E148,Participants!$A$1:$F$1449,4,FALSE)</f>
        <v>BFS</v>
      </c>
      <c r="H148" s="152" t="str">
        <f>+VLOOKUP(E148,Participants!$A$1:$F$1449,5,FALSE)</f>
        <v>M</v>
      </c>
      <c r="I148" s="152">
        <f>+VLOOKUP(E148,Participants!$A$1:$F$1449,3,FALSE)</f>
        <v>4</v>
      </c>
      <c r="J148" s="152" t="str">
        <f>+VLOOKUP(E148,Participants!$A$1:$G$1449,7,FALSE)</f>
        <v>DEV BOYS</v>
      </c>
      <c r="K148" s="152">
        <f t="shared" si="2"/>
        <v>20</v>
      </c>
      <c r="L148" s="152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spans="1:27" ht="15.75" customHeight="1" x14ac:dyDescent="0.3">
      <c r="A149" s="150" t="s">
        <v>1</v>
      </c>
      <c r="B149" s="151"/>
      <c r="C149" s="151">
        <v>8.76</v>
      </c>
      <c r="D149" s="151">
        <v>3</v>
      </c>
      <c r="E149" s="151">
        <v>114</v>
      </c>
      <c r="F149" s="152" t="str">
        <f>+VLOOKUP(E149,Participants!$A$1:$F$1449,2,FALSE)</f>
        <v>Elliott Bodart</v>
      </c>
      <c r="G149" s="152" t="str">
        <f>+VLOOKUP(E149,Participants!$A$1:$F$1449,4,FALSE)</f>
        <v>JFK</v>
      </c>
      <c r="H149" s="152" t="str">
        <f>+VLOOKUP(E149,Participants!$A$1:$F$1449,5,FALSE)</f>
        <v>M</v>
      </c>
      <c r="I149" s="152">
        <f>+VLOOKUP(E149,Participants!$A$1:$F$1449,3,FALSE)</f>
        <v>3</v>
      </c>
      <c r="J149" s="152" t="str">
        <f>+VLOOKUP(E149,Participants!$A$1:$G$1449,7,FALSE)</f>
        <v>DEV BOYS</v>
      </c>
      <c r="K149" s="152">
        <f t="shared" si="2"/>
        <v>21</v>
      </c>
      <c r="L149" s="152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spans="1:27" ht="15.75" customHeight="1" x14ac:dyDescent="0.3">
      <c r="A150" s="150" t="s">
        <v>1</v>
      </c>
      <c r="B150" s="151"/>
      <c r="C150" s="151">
        <v>8.77</v>
      </c>
      <c r="D150" s="151">
        <v>8</v>
      </c>
      <c r="E150" s="151">
        <v>34</v>
      </c>
      <c r="F150" s="152" t="str">
        <f>+VLOOKUP(E150,Participants!$A$1:$F$1449,2,FALSE)</f>
        <v>Erik Lindenfelser</v>
      </c>
      <c r="G150" s="152" t="str">
        <f>+VLOOKUP(E150,Participants!$A$1:$F$1449,4,FALSE)</f>
        <v>BFS</v>
      </c>
      <c r="H150" s="152" t="str">
        <f>+VLOOKUP(E150,Participants!$A$1:$F$1449,5,FALSE)</f>
        <v>M</v>
      </c>
      <c r="I150" s="152">
        <f>+VLOOKUP(E150,Participants!$A$1:$F$1449,3,FALSE)</f>
        <v>3</v>
      </c>
      <c r="J150" s="152" t="str">
        <f>+VLOOKUP(E150,Participants!$A$1:$G$1449,7,FALSE)</f>
        <v>DEV BOYS</v>
      </c>
      <c r="K150" s="152">
        <f t="shared" si="2"/>
        <v>22</v>
      </c>
      <c r="L150" s="152"/>
    </row>
    <row r="151" spans="1:27" ht="15.75" customHeight="1" x14ac:dyDescent="0.3">
      <c r="A151" s="150" t="s">
        <v>1</v>
      </c>
      <c r="B151" s="151"/>
      <c r="C151" s="151">
        <v>8.7799999999999994</v>
      </c>
      <c r="D151" s="151">
        <v>1</v>
      </c>
      <c r="E151" s="151">
        <v>940</v>
      </c>
      <c r="F151" s="152" t="str">
        <f>+VLOOKUP(E151,Participants!$A$1:$F$1449,2,FALSE)</f>
        <v>Adam Steiner</v>
      </c>
      <c r="G151" s="152" t="str">
        <f>+VLOOKUP(E151,Participants!$A$1:$F$1449,4,FALSE)</f>
        <v>SBS</v>
      </c>
      <c r="H151" s="152" t="str">
        <f>+VLOOKUP(E151,Participants!$A$1:$F$1449,5,FALSE)</f>
        <v>M</v>
      </c>
      <c r="I151" s="152">
        <f>+VLOOKUP(E151,Participants!$A$1:$F$1449,3,FALSE)</f>
        <v>4</v>
      </c>
      <c r="J151" s="152" t="str">
        <f>+VLOOKUP(E151,Participants!$A$1:$G$1449,7,FALSE)</f>
        <v>DEV BOYS</v>
      </c>
      <c r="K151" s="152">
        <f t="shared" si="2"/>
        <v>23</v>
      </c>
      <c r="L151" s="152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spans="1:27" ht="15.75" customHeight="1" x14ac:dyDescent="0.3">
      <c r="A152" s="150" t="s">
        <v>1</v>
      </c>
      <c r="B152" s="151"/>
      <c r="C152" s="151">
        <v>8.8000000000000007</v>
      </c>
      <c r="D152" s="151">
        <v>4</v>
      </c>
      <c r="E152" s="151">
        <v>328</v>
      </c>
      <c r="F152" s="152" t="str">
        <f>+VLOOKUP(E152,Participants!$A$1:$F$1449,2,FALSE)</f>
        <v>Colin Glass</v>
      </c>
      <c r="G152" s="152" t="str">
        <f>+VLOOKUP(E152,Participants!$A$1:$F$1449,4,FALSE)</f>
        <v>BTA</v>
      </c>
      <c r="H152" s="152" t="str">
        <f>+VLOOKUP(E152,Participants!$A$1:$F$1449,5,FALSE)</f>
        <v>M</v>
      </c>
      <c r="I152" s="152">
        <f>+VLOOKUP(E152,Participants!$A$1:$F$1449,3,FALSE)</f>
        <v>4</v>
      </c>
      <c r="J152" s="152" t="str">
        <f>+VLOOKUP(E152,Participants!$A$1:$G$1449,7,FALSE)</f>
        <v>DEV BOYS</v>
      </c>
      <c r="K152" s="152">
        <f t="shared" si="2"/>
        <v>24</v>
      </c>
      <c r="L152" s="152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spans="1:27" ht="15.75" customHeight="1" x14ac:dyDescent="0.3">
      <c r="A153" s="150" t="s">
        <v>1</v>
      </c>
      <c r="B153" s="151"/>
      <c r="C153" s="151">
        <v>8.84</v>
      </c>
      <c r="D153" s="151">
        <v>5</v>
      </c>
      <c r="E153" s="151">
        <v>1046</v>
      </c>
      <c r="F153" s="152" t="str">
        <f>+VLOOKUP(E153,Participants!$A$1:$F$1449,2,FALSE)</f>
        <v>Dominic Michnowicz</v>
      </c>
      <c r="G153" s="152" t="str">
        <f>+VLOOKUP(E153,Participants!$A$1:$F$1449,4,FALSE)</f>
        <v>HTS</v>
      </c>
      <c r="H153" s="152" t="str">
        <f>+VLOOKUP(E153,Participants!$A$1:$F$1449,5,FALSE)</f>
        <v>M</v>
      </c>
      <c r="I153" s="152">
        <f>+VLOOKUP(E153,Participants!$A$1:$F$1449,3,FALSE)</f>
        <v>3</v>
      </c>
      <c r="J153" s="152" t="str">
        <f>+VLOOKUP(E153,Participants!$A$1:$G$1449,7,FALSE)</f>
        <v>DEV BOYS</v>
      </c>
      <c r="K153" s="152">
        <f t="shared" si="2"/>
        <v>25</v>
      </c>
      <c r="L153" s="152"/>
    </row>
    <row r="154" spans="1:27" ht="15.75" customHeight="1" x14ac:dyDescent="0.3">
      <c r="A154" s="150" t="s">
        <v>1</v>
      </c>
      <c r="B154" s="151"/>
      <c r="C154" s="151">
        <v>8.85</v>
      </c>
      <c r="D154" s="151">
        <v>4</v>
      </c>
      <c r="E154" s="151">
        <v>866</v>
      </c>
      <c r="F154" s="152" t="str">
        <f>+VLOOKUP(E154,Participants!$A$1:$F$1449,2,FALSE)</f>
        <v>Nathan Morgan</v>
      </c>
      <c r="G154" s="152" t="str">
        <f>+VLOOKUP(E154,Participants!$A$1:$F$1449,4,FALSE)</f>
        <v>NAM</v>
      </c>
      <c r="H154" s="152" t="str">
        <f>+VLOOKUP(E154,Participants!$A$1:$F$1449,5,FALSE)</f>
        <v>M</v>
      </c>
      <c r="I154" s="152">
        <f>+VLOOKUP(E154,Participants!$A$1:$F$1449,3,FALSE)</f>
        <v>2</v>
      </c>
      <c r="J154" s="152" t="str">
        <f>+VLOOKUP(E154,Participants!$A$1:$G$1449,7,FALSE)</f>
        <v>DEV BOYS</v>
      </c>
      <c r="K154" s="152">
        <f t="shared" si="2"/>
        <v>26</v>
      </c>
      <c r="L154" s="152"/>
    </row>
    <row r="155" spans="1:27" ht="15.75" customHeight="1" x14ac:dyDescent="0.3">
      <c r="A155" s="150" t="s">
        <v>1</v>
      </c>
      <c r="B155" s="151"/>
      <c r="C155" s="151">
        <v>8.85</v>
      </c>
      <c r="D155" s="151">
        <v>2</v>
      </c>
      <c r="E155" s="151">
        <v>870</v>
      </c>
      <c r="F155" s="152" t="str">
        <f>+VLOOKUP(E155,Participants!$A$1:$F$1449,2,FALSE)</f>
        <v>Jared Dobrinski</v>
      </c>
      <c r="G155" s="152" t="str">
        <f>+VLOOKUP(E155,Participants!$A$1:$F$1449,4,FALSE)</f>
        <v>NAM</v>
      </c>
      <c r="H155" s="152" t="str">
        <f>+VLOOKUP(E155,Participants!$A$1:$F$1449,5,FALSE)</f>
        <v>M</v>
      </c>
      <c r="I155" s="152">
        <f>+VLOOKUP(E155,Participants!$A$1:$F$1449,3,FALSE)</f>
        <v>4</v>
      </c>
      <c r="J155" s="152" t="str">
        <f>+VLOOKUP(E155,Participants!$A$1:$G$1449,7,FALSE)</f>
        <v>DEV BOYS</v>
      </c>
      <c r="K155" s="152">
        <f t="shared" si="2"/>
        <v>27</v>
      </c>
      <c r="L155" s="152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</row>
    <row r="156" spans="1:27" ht="15.75" customHeight="1" x14ac:dyDescent="0.3">
      <c r="A156" s="150" t="s">
        <v>1</v>
      </c>
      <c r="B156" s="151"/>
      <c r="C156" s="151">
        <v>8.85</v>
      </c>
      <c r="D156" s="151">
        <v>5</v>
      </c>
      <c r="E156" s="151">
        <v>38</v>
      </c>
      <c r="F156" s="152" t="str">
        <f>+VLOOKUP(E156,Participants!$A$1:$F$1449,2,FALSE)</f>
        <v>Victor Wagner</v>
      </c>
      <c r="G156" s="152" t="str">
        <f>+VLOOKUP(E156,Participants!$A$1:$F$1449,4,FALSE)</f>
        <v>BFS</v>
      </c>
      <c r="H156" s="152" t="str">
        <f>+VLOOKUP(E156,Participants!$A$1:$F$1449,5,FALSE)</f>
        <v>M</v>
      </c>
      <c r="I156" s="152">
        <f>+VLOOKUP(E156,Participants!$A$1:$F$1449,3,FALSE)</f>
        <v>3</v>
      </c>
      <c r="J156" s="152" t="str">
        <f>+VLOOKUP(E156,Participants!$A$1:$G$1449,7,FALSE)</f>
        <v>DEV BOYS</v>
      </c>
      <c r="K156" s="152">
        <f t="shared" si="2"/>
        <v>28</v>
      </c>
      <c r="L156" s="152"/>
    </row>
    <row r="157" spans="1:27" ht="15.75" customHeight="1" x14ac:dyDescent="0.3">
      <c r="A157" s="150" t="s">
        <v>1</v>
      </c>
      <c r="B157" s="151"/>
      <c r="C157" s="151">
        <v>8.86</v>
      </c>
      <c r="D157" s="151">
        <v>7</v>
      </c>
      <c r="E157" s="151">
        <v>27</v>
      </c>
      <c r="F157" s="152" t="str">
        <f>+VLOOKUP(E157,Participants!$A$1:$F$1449,2,FALSE)</f>
        <v>J.J. McCabe</v>
      </c>
      <c r="G157" s="152" t="str">
        <f>+VLOOKUP(E157,Participants!$A$1:$F$1449,4,FALSE)</f>
        <v>BFS</v>
      </c>
      <c r="H157" s="152" t="str">
        <f>+VLOOKUP(E157,Participants!$A$1:$F$1449,5,FALSE)</f>
        <v>M</v>
      </c>
      <c r="I157" s="152">
        <f>+VLOOKUP(E157,Participants!$A$1:$F$1449,3,FALSE)</f>
        <v>2</v>
      </c>
      <c r="J157" s="152" t="str">
        <f>+VLOOKUP(E157,Participants!$A$1:$G$1449,7,FALSE)</f>
        <v>DEV BOYS</v>
      </c>
      <c r="K157" s="152">
        <f t="shared" si="2"/>
        <v>29</v>
      </c>
      <c r="L157" s="152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 spans="1:27" ht="15.75" customHeight="1" x14ac:dyDescent="0.3">
      <c r="A158" s="150" t="s">
        <v>1</v>
      </c>
      <c r="B158" s="151"/>
      <c r="C158" s="151">
        <v>8.86</v>
      </c>
      <c r="D158" s="151">
        <v>2</v>
      </c>
      <c r="E158" s="151">
        <v>608</v>
      </c>
      <c r="F158" s="152" t="str">
        <f>+VLOOKUP(E158,Participants!$A$1:$F$1449,2,FALSE)</f>
        <v>Matthew McGrath</v>
      </c>
      <c r="G158" s="152" t="str">
        <f>+VLOOKUP(E158,Participants!$A$1:$F$1449,4,FALSE)</f>
        <v>AAC</v>
      </c>
      <c r="H158" s="152" t="str">
        <f>+VLOOKUP(E158,Participants!$A$1:$F$1449,5,FALSE)</f>
        <v>M</v>
      </c>
      <c r="I158" s="152">
        <f>+VLOOKUP(E158,Participants!$A$1:$F$1449,3,FALSE)</f>
        <v>3</v>
      </c>
      <c r="J158" s="152" t="str">
        <f>+VLOOKUP(E158,Participants!$A$1:$G$1449,7,FALSE)</f>
        <v>DEV BOYS</v>
      </c>
      <c r="K158" s="152">
        <f t="shared" si="2"/>
        <v>30</v>
      </c>
      <c r="L158" s="152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</row>
    <row r="159" spans="1:27" ht="15.75" customHeight="1" x14ac:dyDescent="0.3">
      <c r="A159" s="150" t="s">
        <v>1</v>
      </c>
      <c r="B159" s="151"/>
      <c r="C159" s="151">
        <v>8.8800000000000008</v>
      </c>
      <c r="D159" s="151">
        <v>3</v>
      </c>
      <c r="E159" s="151">
        <v>177</v>
      </c>
      <c r="F159" s="152" t="str">
        <f>+VLOOKUP(E159,Participants!$A$1:$F$1449,2,FALSE)</f>
        <v>Jacob Lusk</v>
      </c>
      <c r="G159" s="152" t="str">
        <f>+VLOOKUP(E159,Participants!$A$1:$F$1449,4,FALSE)</f>
        <v>STL</v>
      </c>
      <c r="H159" s="152" t="str">
        <f>+VLOOKUP(E159,Participants!$A$1:$F$1449,5,FALSE)</f>
        <v>M</v>
      </c>
      <c r="I159" s="152">
        <f>+VLOOKUP(E159,Participants!$A$1:$F$1449,3,FALSE)</f>
        <v>3</v>
      </c>
      <c r="J159" s="152" t="str">
        <f>+VLOOKUP(E159,Participants!$A$1:$G$1449,7,FALSE)</f>
        <v>DEV BOYS</v>
      </c>
      <c r="K159" s="152">
        <f t="shared" si="2"/>
        <v>31</v>
      </c>
      <c r="L159" s="152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</row>
    <row r="160" spans="1:27" ht="15.75" customHeight="1" x14ac:dyDescent="0.3">
      <c r="A160" s="150" t="s">
        <v>1</v>
      </c>
      <c r="B160" s="151"/>
      <c r="C160" s="151">
        <v>8.9</v>
      </c>
      <c r="D160" s="151">
        <v>7</v>
      </c>
      <c r="E160" s="151">
        <v>393</v>
      </c>
      <c r="F160" s="152" t="str">
        <f>+VLOOKUP(E160,Participants!$A$1:$F$1449,2,FALSE)</f>
        <v>Jacob Boehm</v>
      </c>
      <c r="G160" s="152" t="str">
        <f>+VLOOKUP(E160,Participants!$A$1:$F$1449,4,FALSE)</f>
        <v>PHL</v>
      </c>
      <c r="H160" s="152" t="str">
        <f>+VLOOKUP(E160,Participants!$A$1:$F$1449,5,FALSE)</f>
        <v>M</v>
      </c>
      <c r="I160" s="152">
        <f>+VLOOKUP(E160,Participants!$A$1:$F$1449,3,FALSE)</f>
        <v>3</v>
      </c>
      <c r="J160" s="152" t="str">
        <f>+VLOOKUP(E160,Participants!$A$1:$G$1449,7,FALSE)</f>
        <v>DEV BOYS</v>
      </c>
      <c r="K160" s="152">
        <f t="shared" si="2"/>
        <v>32</v>
      </c>
      <c r="L160" s="152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</row>
    <row r="161" spans="1:27" ht="15.75" customHeight="1" x14ac:dyDescent="0.3">
      <c r="A161" s="150" t="s">
        <v>1</v>
      </c>
      <c r="B161" s="151"/>
      <c r="C161" s="151">
        <v>8.91</v>
      </c>
      <c r="D161" s="151">
        <v>5</v>
      </c>
      <c r="E161" s="151">
        <v>806</v>
      </c>
      <c r="F161" s="152" t="str">
        <f>+VLOOKUP(E161,Participants!$A$1:$F$1449,2,FALSE)</f>
        <v>Santino DiSilvio</v>
      </c>
      <c r="G161" s="152" t="str">
        <f>+VLOOKUP(E161,Participants!$A$1:$F$1449,4,FALSE)</f>
        <v>SRT</v>
      </c>
      <c r="H161" s="152" t="str">
        <f>+VLOOKUP(E161,Participants!$A$1:$F$1449,5,FALSE)</f>
        <v>M</v>
      </c>
      <c r="I161" s="152">
        <f>+VLOOKUP(E161,Participants!$A$1:$F$1449,3,FALSE)</f>
        <v>4</v>
      </c>
      <c r="J161" s="152" t="str">
        <f>+VLOOKUP(E161,Participants!$A$1:$G$1449,7,FALSE)</f>
        <v>DEV BOYS</v>
      </c>
      <c r="K161" s="152">
        <f t="shared" si="2"/>
        <v>33</v>
      </c>
      <c r="L161" s="152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</row>
    <row r="162" spans="1:27" ht="15.75" customHeight="1" x14ac:dyDescent="0.3">
      <c r="A162" s="150" t="s">
        <v>1</v>
      </c>
      <c r="B162" s="151"/>
      <c r="C162" s="151">
        <v>8.93</v>
      </c>
      <c r="D162" s="151">
        <v>6</v>
      </c>
      <c r="E162" s="151">
        <v>539</v>
      </c>
      <c r="F162" s="152" t="str">
        <f>+VLOOKUP(E162,Participants!$A$1:$F$1449,2,FALSE)</f>
        <v>Nathan Salac</v>
      </c>
      <c r="G162" s="152" t="str">
        <f>+VLOOKUP(E162,Participants!$A$1:$F$1449,4,FALSE)</f>
        <v>KIL</v>
      </c>
      <c r="H162" s="152" t="str">
        <f>+VLOOKUP(E162,Participants!$A$1:$F$1449,5,FALSE)</f>
        <v>M</v>
      </c>
      <c r="I162" s="152">
        <f>+VLOOKUP(E162,Participants!$A$1:$F$1449,3,FALSE)</f>
        <v>4</v>
      </c>
      <c r="J162" s="152" t="str">
        <f>+VLOOKUP(E162,Participants!$A$1:$G$1449,7,FALSE)</f>
        <v>DEV BOYS</v>
      </c>
      <c r="K162" s="152">
        <f t="shared" si="2"/>
        <v>34</v>
      </c>
      <c r="L162" s="152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</row>
    <row r="163" spans="1:27" ht="15.75" customHeight="1" x14ac:dyDescent="0.3">
      <c r="A163" s="150" t="s">
        <v>1</v>
      </c>
      <c r="B163" s="151"/>
      <c r="C163" s="151">
        <v>8.99</v>
      </c>
      <c r="D163" s="151">
        <v>8</v>
      </c>
      <c r="E163" s="151">
        <v>116</v>
      </c>
      <c r="F163" s="152" t="str">
        <f>+VLOOKUP(E163,Participants!$A$1:$F$1449,2,FALSE)</f>
        <v>Oliver Bodart</v>
      </c>
      <c r="G163" s="152" t="str">
        <f>+VLOOKUP(E163,Participants!$A$1:$F$1449,4,FALSE)</f>
        <v>JFK</v>
      </c>
      <c r="H163" s="152" t="str">
        <f>+VLOOKUP(E163,Participants!$A$1:$F$1449,5,FALSE)</f>
        <v>M</v>
      </c>
      <c r="I163" s="152">
        <f>+VLOOKUP(E163,Participants!$A$1:$F$1449,3,FALSE)</f>
        <v>3</v>
      </c>
      <c r="J163" s="152" t="str">
        <f>+VLOOKUP(E163,Participants!$A$1:$G$1449,7,FALSE)</f>
        <v>DEV BOYS</v>
      </c>
      <c r="K163" s="152">
        <f t="shared" si="2"/>
        <v>35</v>
      </c>
      <c r="L163" s="152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</row>
    <row r="164" spans="1:27" ht="15.75" customHeight="1" x14ac:dyDescent="0.3">
      <c r="A164" s="150" t="s">
        <v>1</v>
      </c>
      <c r="B164" s="151"/>
      <c r="C164" s="151">
        <v>9.01</v>
      </c>
      <c r="D164" s="151">
        <v>6</v>
      </c>
      <c r="E164" s="151">
        <v>313</v>
      </c>
      <c r="F164" s="152" t="str">
        <f>+VLOOKUP(E164,Participants!$A$1:$F$1449,2,FALSE)</f>
        <v>Thomas Bainbridge</v>
      </c>
      <c r="G164" s="152" t="str">
        <f>+VLOOKUP(E164,Participants!$A$1:$F$1449,4,FALSE)</f>
        <v>BTA</v>
      </c>
      <c r="H164" s="152" t="str">
        <f>+VLOOKUP(E164,Participants!$A$1:$F$1449,5,FALSE)</f>
        <v>M</v>
      </c>
      <c r="I164" s="152">
        <f>+VLOOKUP(E164,Participants!$A$1:$F$1449,3,FALSE)</f>
        <v>4</v>
      </c>
      <c r="J164" s="152" t="str">
        <f>+VLOOKUP(E164,Participants!$A$1:$G$1449,7,FALSE)</f>
        <v>DEV BOYS</v>
      </c>
      <c r="K164" s="152">
        <f t="shared" si="2"/>
        <v>36</v>
      </c>
      <c r="L164" s="152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</row>
    <row r="165" spans="1:27" ht="15.75" customHeight="1" x14ac:dyDescent="0.3">
      <c r="A165" s="150" t="s">
        <v>1</v>
      </c>
      <c r="B165" s="151"/>
      <c r="C165" s="151">
        <v>9.0399999999999991</v>
      </c>
      <c r="D165" s="151">
        <v>2</v>
      </c>
      <c r="E165" s="151">
        <v>535</v>
      </c>
      <c r="F165" s="152" t="str">
        <f>+VLOOKUP(E165,Participants!$A$1:$F$1449,2,FALSE)</f>
        <v>Anthony Cardosi</v>
      </c>
      <c r="G165" s="152" t="str">
        <f>+VLOOKUP(E165,Participants!$A$1:$F$1449,4,FALSE)</f>
        <v>KIL</v>
      </c>
      <c r="H165" s="152" t="str">
        <f>+VLOOKUP(E165,Participants!$A$1:$F$1449,5,FALSE)</f>
        <v>M</v>
      </c>
      <c r="I165" s="152">
        <f>+VLOOKUP(E165,Participants!$A$1:$F$1449,3,FALSE)</f>
        <v>4</v>
      </c>
      <c r="J165" s="152" t="str">
        <f>+VLOOKUP(E165,Participants!$A$1:$G$1449,7,FALSE)</f>
        <v>DEV BOYS</v>
      </c>
      <c r="K165" s="152">
        <f t="shared" si="2"/>
        <v>37</v>
      </c>
      <c r="L165" s="152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</row>
    <row r="166" spans="1:27" ht="15.75" customHeight="1" x14ac:dyDescent="0.3">
      <c r="A166" s="150" t="s">
        <v>1</v>
      </c>
      <c r="B166" s="151"/>
      <c r="C166" s="151">
        <v>9.06</v>
      </c>
      <c r="D166" s="151">
        <v>1</v>
      </c>
      <c r="E166" s="151">
        <v>1045</v>
      </c>
      <c r="F166" s="152" t="str">
        <f>+VLOOKUP(E166,Participants!$A$1:$F$1449,2,FALSE)</f>
        <v>Alex Smith</v>
      </c>
      <c r="G166" s="152" t="str">
        <f>+VLOOKUP(E166,Participants!$A$1:$F$1449,4,FALSE)</f>
        <v>HTS</v>
      </c>
      <c r="H166" s="152" t="str">
        <f>+VLOOKUP(E166,Participants!$A$1:$F$1449,5,FALSE)</f>
        <v>M</v>
      </c>
      <c r="I166" s="152">
        <f>+VLOOKUP(E166,Participants!$A$1:$F$1449,3,FALSE)</f>
        <v>3</v>
      </c>
      <c r="J166" s="152" t="str">
        <f>+VLOOKUP(E166,Participants!$A$1:$G$1449,7,FALSE)</f>
        <v>DEV BOYS</v>
      </c>
      <c r="K166" s="152">
        <f t="shared" si="2"/>
        <v>38</v>
      </c>
      <c r="L166" s="152"/>
    </row>
    <row r="167" spans="1:27" ht="15.75" customHeight="1" x14ac:dyDescent="0.3">
      <c r="A167" s="150" t="s">
        <v>1</v>
      </c>
      <c r="B167" s="151"/>
      <c r="C167" s="151">
        <v>9.1</v>
      </c>
      <c r="D167" s="151">
        <v>8</v>
      </c>
      <c r="E167" s="151">
        <v>650</v>
      </c>
      <c r="F167" s="152" t="str">
        <f>+VLOOKUP(E167,Participants!$A$1:$F$1449,2,FALSE)</f>
        <v>Garin Goob</v>
      </c>
      <c r="G167" s="152" t="str">
        <f>+VLOOKUP(E167,Participants!$A$1:$F$1449,4,FALSE)</f>
        <v>SYL</v>
      </c>
      <c r="H167" s="154" t="str">
        <f>+VLOOKUP(E167,Participants!$A$1:$F$1449,5,FALSE)</f>
        <v>M</v>
      </c>
      <c r="I167" s="152">
        <f>+VLOOKUP(E167,Participants!$A$1:$F$1449,3,FALSE)</f>
        <v>1</v>
      </c>
      <c r="J167" s="152" t="str">
        <f>+VLOOKUP(E167,Participants!$A$1:$G$1449,7,FALSE)</f>
        <v>DEV BOYS</v>
      </c>
      <c r="K167" s="152">
        <f t="shared" si="2"/>
        <v>39</v>
      </c>
      <c r="L167" s="152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</row>
    <row r="168" spans="1:27" ht="15.75" customHeight="1" x14ac:dyDescent="0.3">
      <c r="A168" s="150" t="s">
        <v>1</v>
      </c>
      <c r="B168" s="151"/>
      <c r="C168" s="151">
        <v>9.1999999999999993</v>
      </c>
      <c r="D168" s="151">
        <v>1</v>
      </c>
      <c r="E168" s="151">
        <v>42</v>
      </c>
      <c r="F168" s="152" t="str">
        <f>+VLOOKUP(E168,Participants!$A$1:$F$1449,2,FALSE)</f>
        <v>James McElroy</v>
      </c>
      <c r="G168" s="152" t="str">
        <f>+VLOOKUP(E168,Participants!$A$1:$F$1449,4,FALSE)</f>
        <v>BFS</v>
      </c>
      <c r="H168" s="152" t="str">
        <f>+VLOOKUP(E168,Participants!$A$1:$F$1449,5,FALSE)</f>
        <v>M</v>
      </c>
      <c r="I168" s="152">
        <f>+VLOOKUP(E168,Participants!$A$1:$F$1449,3,FALSE)</f>
        <v>4</v>
      </c>
      <c r="J168" s="152" t="str">
        <f>+VLOOKUP(E168,Participants!$A$1:$G$1449,7,FALSE)</f>
        <v>DEV BOYS</v>
      </c>
      <c r="K168" s="152">
        <f t="shared" si="2"/>
        <v>40</v>
      </c>
      <c r="L168" s="152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</row>
    <row r="169" spans="1:27" ht="15.75" customHeight="1" x14ac:dyDescent="0.3">
      <c r="A169" s="150" t="s">
        <v>1</v>
      </c>
      <c r="B169" s="151"/>
      <c r="C169" s="151">
        <v>9.2200000000000006</v>
      </c>
      <c r="D169" s="151">
        <v>3</v>
      </c>
      <c r="E169" s="151">
        <v>679</v>
      </c>
      <c r="F169" s="152" t="str">
        <f>+VLOOKUP(E169,Participants!$A$1:$F$1449,2,FALSE)</f>
        <v>Max Goob</v>
      </c>
      <c r="G169" s="152" t="str">
        <f>+VLOOKUP(E169,Participants!$A$1:$F$1449,4,FALSE)</f>
        <v>SYL</v>
      </c>
      <c r="H169" s="152" t="str">
        <f>+VLOOKUP(E169,Participants!$A$1:$F$1449,5,FALSE)</f>
        <v>M</v>
      </c>
      <c r="I169" s="152">
        <f>+VLOOKUP(E169,Participants!$A$1:$F$1449,3,FALSE)</f>
        <v>3</v>
      </c>
      <c r="J169" s="152" t="str">
        <f>+VLOOKUP(E169,Participants!$A$1:$G$1449,7,FALSE)</f>
        <v>DEV BOYS</v>
      </c>
      <c r="K169" s="152">
        <f t="shared" si="2"/>
        <v>41</v>
      </c>
      <c r="L169" s="152"/>
    </row>
    <row r="170" spans="1:27" ht="15.75" customHeight="1" x14ac:dyDescent="0.3">
      <c r="A170" s="150" t="s">
        <v>1</v>
      </c>
      <c r="B170" s="151"/>
      <c r="C170" s="151">
        <v>9.26</v>
      </c>
      <c r="D170" s="151">
        <v>6</v>
      </c>
      <c r="E170" s="151">
        <v>442</v>
      </c>
      <c r="F170" s="152" t="str">
        <f>+VLOOKUP(E170,Participants!$A$1:$F$1449,2,FALSE)</f>
        <v>Avery McKoy</v>
      </c>
      <c r="G170" s="152" t="str">
        <f>+VLOOKUP(E170,Participants!$A$1:$F$1449,4,FALSE)</f>
        <v>CDT</v>
      </c>
      <c r="H170" s="152" t="str">
        <f>+VLOOKUP(E170,Participants!$A$1:$F$1449,5,FALSE)</f>
        <v>M</v>
      </c>
      <c r="I170" s="152">
        <f>+VLOOKUP(E170,Participants!$A$1:$F$1449,3,FALSE)</f>
        <v>1</v>
      </c>
      <c r="J170" s="152" t="str">
        <f>+VLOOKUP(E170,Participants!$A$1:$G$1449,7,FALSE)</f>
        <v>DEV BOYS</v>
      </c>
      <c r="K170" s="152">
        <f t="shared" si="2"/>
        <v>42</v>
      </c>
      <c r="L170" s="152"/>
    </row>
    <row r="171" spans="1:27" ht="15.75" customHeight="1" x14ac:dyDescent="0.3">
      <c r="A171" s="150" t="s">
        <v>1</v>
      </c>
      <c r="B171" s="151"/>
      <c r="C171" s="151">
        <v>9.27</v>
      </c>
      <c r="D171" s="151">
        <v>4</v>
      </c>
      <c r="E171" s="151">
        <v>1209</v>
      </c>
      <c r="F171" s="152" t="str">
        <f>+VLOOKUP(E171,Participants!$A$1:$F$1449,2,FALSE)</f>
        <v>Christian Meyer</v>
      </c>
      <c r="G171" s="152" t="str">
        <f>+VLOOKUP(E171,Participants!$A$1:$F$1449,4,FALSE)</f>
        <v>GRE</v>
      </c>
      <c r="H171" s="152" t="str">
        <f>+VLOOKUP(E171,Participants!$A$1:$F$1449,5,FALSE)</f>
        <v>M</v>
      </c>
      <c r="I171" s="152">
        <f>+VLOOKUP(E171,Participants!$A$1:$F$1449,3,FALSE)</f>
        <v>1</v>
      </c>
      <c r="J171" s="152" t="str">
        <f>+VLOOKUP(E171,Participants!$A$1:$G$1449,7,FALSE)</f>
        <v>DEV BOYS</v>
      </c>
      <c r="K171" s="152">
        <f t="shared" si="2"/>
        <v>43</v>
      </c>
      <c r="L171" s="152"/>
    </row>
    <row r="172" spans="1:27" ht="15.75" customHeight="1" x14ac:dyDescent="0.3">
      <c r="A172" s="150" t="s">
        <v>1</v>
      </c>
      <c r="B172" s="151"/>
      <c r="C172" s="151">
        <v>9.3000000000000007</v>
      </c>
      <c r="D172" s="151">
        <v>5</v>
      </c>
      <c r="E172" s="151">
        <v>112</v>
      </c>
      <c r="F172" s="152" t="str">
        <f>+VLOOKUP(E172,Participants!$A$1:$F$1449,2,FALSE)</f>
        <v>Luca Mariana</v>
      </c>
      <c r="G172" s="152" t="str">
        <f>+VLOOKUP(E172,Participants!$A$1:$F$1449,4,FALSE)</f>
        <v>JFK</v>
      </c>
      <c r="H172" s="152" t="str">
        <f>+VLOOKUP(E172,Participants!$A$1:$F$1449,5,FALSE)</f>
        <v>M</v>
      </c>
      <c r="I172" s="152">
        <f>+VLOOKUP(E172,Participants!$A$1:$F$1449,3,FALSE)</f>
        <v>2</v>
      </c>
      <c r="J172" s="152" t="str">
        <f>+VLOOKUP(E172,Participants!$A$1:$G$1449,7,FALSE)</f>
        <v>DEV BOYS</v>
      </c>
      <c r="K172" s="152">
        <f t="shared" si="2"/>
        <v>44</v>
      </c>
      <c r="L172" s="152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</row>
    <row r="173" spans="1:27" ht="15.75" customHeight="1" x14ac:dyDescent="0.3">
      <c r="A173" s="150" t="s">
        <v>1</v>
      </c>
      <c r="B173" s="151"/>
      <c r="C173" s="151">
        <v>9.3000000000000007</v>
      </c>
      <c r="D173" s="151">
        <v>7</v>
      </c>
      <c r="E173" s="151">
        <v>329</v>
      </c>
      <c r="F173" s="152" t="str">
        <f>+VLOOKUP(E173,Participants!$A$1:$F$1449,2,FALSE)</f>
        <v>Liam Regan</v>
      </c>
      <c r="G173" s="152" t="str">
        <f>+VLOOKUP(E173,Participants!$A$1:$F$1449,4,FALSE)</f>
        <v>BTA</v>
      </c>
      <c r="H173" s="152" t="str">
        <f>+VLOOKUP(E173,Participants!$A$1:$F$1449,5,FALSE)</f>
        <v>M</v>
      </c>
      <c r="I173" s="152">
        <f>+VLOOKUP(E173,Participants!$A$1:$F$1449,3,FALSE)</f>
        <v>4</v>
      </c>
      <c r="J173" s="152" t="str">
        <f>+VLOOKUP(E173,Participants!$A$1:$G$1449,7,FALSE)</f>
        <v>DEV BOYS</v>
      </c>
      <c r="K173" s="152">
        <f t="shared" si="2"/>
        <v>45</v>
      </c>
      <c r="L173" s="152"/>
    </row>
    <row r="174" spans="1:27" ht="15.75" customHeight="1" x14ac:dyDescent="0.3">
      <c r="A174" s="150" t="s">
        <v>1</v>
      </c>
      <c r="B174" s="151"/>
      <c r="C174" s="151">
        <v>9.33</v>
      </c>
      <c r="D174" s="151">
        <v>7</v>
      </c>
      <c r="E174" s="151">
        <v>275</v>
      </c>
      <c r="F174" s="152" t="str">
        <f>+VLOOKUP(E174,Participants!$A$1:$F$1449,2,FALSE)</f>
        <v>Gavin Galket</v>
      </c>
      <c r="G174" s="152" t="str">
        <f>+VLOOKUP(E174,Participants!$A$1:$F$1449,4,FALSE)</f>
        <v>JBS</v>
      </c>
      <c r="H174" s="152" t="str">
        <f>+VLOOKUP(E174,Participants!$A$1:$F$1449,5,FALSE)</f>
        <v>M</v>
      </c>
      <c r="I174" s="152">
        <f>+VLOOKUP(E174,Participants!$A$1:$F$1449,3,FALSE)</f>
        <v>3</v>
      </c>
      <c r="J174" s="152" t="str">
        <f>+VLOOKUP(E174,Participants!$A$1:$G$1449,7,FALSE)</f>
        <v>DEV BOYS</v>
      </c>
      <c r="K174" s="152">
        <f t="shared" si="2"/>
        <v>46</v>
      </c>
      <c r="L174" s="152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</row>
    <row r="175" spans="1:27" ht="15.75" customHeight="1" x14ac:dyDescent="0.3">
      <c r="A175" s="150" t="s">
        <v>1</v>
      </c>
      <c r="B175" s="151"/>
      <c r="C175" s="151">
        <v>9.34</v>
      </c>
      <c r="D175" s="151">
        <v>5</v>
      </c>
      <c r="E175" s="151">
        <v>532</v>
      </c>
      <c r="F175" s="152" t="str">
        <f>+VLOOKUP(E175,Participants!$A$1:$F$1449,2,FALSE)</f>
        <v>Jimmy Kalis</v>
      </c>
      <c r="G175" s="152" t="str">
        <f>+VLOOKUP(E175,Participants!$A$1:$F$1449,4,FALSE)</f>
        <v>KIL</v>
      </c>
      <c r="H175" s="152" t="str">
        <f>+VLOOKUP(E175,Participants!$A$1:$F$1449,5,FALSE)</f>
        <v>M</v>
      </c>
      <c r="I175" s="152">
        <f>+VLOOKUP(E175,Participants!$A$1:$F$1449,3,FALSE)</f>
        <v>3</v>
      </c>
      <c r="J175" s="152" t="str">
        <f>+VLOOKUP(E175,Participants!$A$1:$G$1449,7,FALSE)</f>
        <v>DEV BOYS</v>
      </c>
      <c r="K175" s="152">
        <f t="shared" si="2"/>
        <v>47</v>
      </c>
      <c r="L175" s="152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</row>
    <row r="176" spans="1:27" ht="15.75" customHeight="1" x14ac:dyDescent="0.3">
      <c r="A176" s="150" t="s">
        <v>1</v>
      </c>
      <c r="B176" s="151"/>
      <c r="C176" s="151">
        <v>9.34</v>
      </c>
      <c r="D176" s="151">
        <v>7</v>
      </c>
      <c r="E176" s="151">
        <v>1219</v>
      </c>
      <c r="F176" s="152" t="str">
        <f>+VLOOKUP(E176,Participants!$A$1:$F$1449,2,FALSE)</f>
        <v>Patrick Horton</v>
      </c>
      <c r="G176" s="152" t="str">
        <f>+VLOOKUP(E176,Participants!$A$1:$F$1449,4,FALSE)</f>
        <v>GRE</v>
      </c>
      <c r="H176" s="152" t="str">
        <f>+VLOOKUP(E176,Participants!$A$1:$F$1449,5,FALSE)</f>
        <v>M</v>
      </c>
      <c r="I176" s="152">
        <f>+VLOOKUP(E176,Participants!$A$1:$F$1449,3,FALSE)</f>
        <v>4</v>
      </c>
      <c r="J176" s="152" t="str">
        <f>+VLOOKUP(E176,Participants!$A$1:$G$1449,7,FALSE)</f>
        <v>DEV BOYS</v>
      </c>
      <c r="K176" s="152">
        <f t="shared" si="2"/>
        <v>48</v>
      </c>
      <c r="L176" s="152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</row>
    <row r="177" spans="1:27" ht="15.75" customHeight="1" x14ac:dyDescent="0.3">
      <c r="A177" s="150" t="s">
        <v>1</v>
      </c>
      <c r="B177" s="151"/>
      <c r="C177" s="151">
        <v>9.44</v>
      </c>
      <c r="D177" s="151">
        <v>6</v>
      </c>
      <c r="E177" s="151">
        <v>724</v>
      </c>
      <c r="F177" s="152" t="str">
        <f>+VLOOKUP(E177,Participants!$A$1:$F$1449,2,FALSE)</f>
        <v>Casper Roberts</v>
      </c>
      <c r="G177" s="152" t="str">
        <f>+VLOOKUP(E177,Participants!$A$1:$F$1449,4,FALSE)</f>
        <v>HCA</v>
      </c>
      <c r="H177" s="152" t="str">
        <f>+VLOOKUP(E177,Participants!$A$1:$F$1449,5,FALSE)</f>
        <v>M</v>
      </c>
      <c r="I177" s="152">
        <f>+VLOOKUP(E177,Participants!$A$1:$F$1449,3,FALSE)</f>
        <v>4</v>
      </c>
      <c r="J177" s="152" t="str">
        <f>+VLOOKUP(E177,Participants!$A$1:$G$1449,7,FALSE)</f>
        <v>DEV BOYS</v>
      </c>
      <c r="K177" s="152">
        <f t="shared" si="2"/>
        <v>49</v>
      </c>
      <c r="L177" s="152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</row>
    <row r="178" spans="1:27" ht="15.75" customHeight="1" x14ac:dyDescent="0.3">
      <c r="A178" s="150" t="s">
        <v>1</v>
      </c>
      <c r="B178" s="151"/>
      <c r="C178" s="151">
        <v>9.4499999999999993</v>
      </c>
      <c r="D178" s="151">
        <v>4</v>
      </c>
      <c r="E178" s="151">
        <v>943</v>
      </c>
      <c r="F178" s="152" t="str">
        <f>+VLOOKUP(E178,Participants!$A$1:$F$1449,2,FALSE)</f>
        <v>Marley Batchelor</v>
      </c>
      <c r="G178" s="152" t="str">
        <f>+VLOOKUP(E178,Participants!$A$1:$F$1449,4,FALSE)</f>
        <v>SBS</v>
      </c>
      <c r="H178" s="152" t="str">
        <f>+VLOOKUP(E178,Participants!$A$1:$F$1449,5,FALSE)</f>
        <v>M</v>
      </c>
      <c r="I178" s="152">
        <f>+VLOOKUP(E178,Participants!$A$1:$F$1449,3,FALSE)</f>
        <v>4</v>
      </c>
      <c r="J178" s="152" t="str">
        <f>+VLOOKUP(E178,Participants!$A$1:$G$1449,7,FALSE)</f>
        <v>DEV BOYS</v>
      </c>
      <c r="K178" s="152">
        <f t="shared" si="2"/>
        <v>50</v>
      </c>
      <c r="L178" s="152"/>
    </row>
    <row r="179" spans="1:27" ht="15.75" customHeight="1" x14ac:dyDescent="0.3">
      <c r="A179" s="150" t="s">
        <v>1</v>
      </c>
      <c r="B179" s="151"/>
      <c r="C179" s="151">
        <v>9.58</v>
      </c>
      <c r="D179" s="151">
        <v>3</v>
      </c>
      <c r="E179" s="151">
        <v>791</v>
      </c>
      <c r="F179" s="152" t="str">
        <f>+VLOOKUP(E179,Participants!$A$1:$F$1449,2,FALSE)</f>
        <v>Evan Tulenko</v>
      </c>
      <c r="G179" s="152" t="str">
        <f>+VLOOKUP(E179,Participants!$A$1:$F$1449,4,FALSE)</f>
        <v>SRT</v>
      </c>
      <c r="H179" s="152" t="str">
        <f>+VLOOKUP(E179,Participants!$A$1:$F$1449,5,FALSE)</f>
        <v>M</v>
      </c>
      <c r="I179" s="152">
        <f>+VLOOKUP(E179,Participants!$A$1:$F$1449,3,FALSE)</f>
        <v>1</v>
      </c>
      <c r="J179" s="152" t="str">
        <f>+VLOOKUP(E179,Participants!$A$1:$G$1449,7,FALSE)</f>
        <v>DEV BOYS</v>
      </c>
      <c r="K179" s="152">
        <f t="shared" si="2"/>
        <v>51</v>
      </c>
      <c r="L179" s="152"/>
    </row>
    <row r="180" spans="1:27" ht="15.75" customHeight="1" x14ac:dyDescent="0.3">
      <c r="A180" s="150" t="s">
        <v>1</v>
      </c>
      <c r="B180" s="151"/>
      <c r="C180" s="151">
        <v>9.61</v>
      </c>
      <c r="D180" s="151">
        <v>2</v>
      </c>
      <c r="E180" s="151">
        <v>31</v>
      </c>
      <c r="F180" s="152" t="str">
        <f>+VLOOKUP(E180,Participants!$A$1:$F$1449,2,FALSE)</f>
        <v>Rylan Greene</v>
      </c>
      <c r="G180" s="152" t="str">
        <f>+VLOOKUP(E180,Participants!$A$1:$F$1449,4,FALSE)</f>
        <v>BFS</v>
      </c>
      <c r="H180" s="152" t="str">
        <f>+VLOOKUP(E180,Participants!$A$1:$F$1449,5,FALSE)</f>
        <v>M</v>
      </c>
      <c r="I180" s="152">
        <f>+VLOOKUP(E180,Participants!$A$1:$F$1449,3,FALSE)</f>
        <v>2</v>
      </c>
      <c r="J180" s="152" t="str">
        <f>+VLOOKUP(E180,Participants!$A$1:$G$1449,7,FALSE)</f>
        <v>DEV BOYS</v>
      </c>
      <c r="K180" s="152">
        <f t="shared" si="2"/>
        <v>52</v>
      </c>
      <c r="L180" s="152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</row>
    <row r="181" spans="1:27" ht="15.75" customHeight="1" x14ac:dyDescent="0.3">
      <c r="A181" s="150" t="s">
        <v>1</v>
      </c>
      <c r="B181" s="151"/>
      <c r="C181" s="151">
        <v>9.64</v>
      </c>
      <c r="D181" s="151">
        <v>7</v>
      </c>
      <c r="E181" s="151">
        <v>893</v>
      </c>
      <c r="F181" s="152" t="str">
        <f>+VLOOKUP(E181,Participants!$A$1:$F$1449,2,FALSE)</f>
        <v>Raleigh Mero</v>
      </c>
      <c r="G181" s="152" t="str">
        <f>+VLOOKUP(E181,Participants!$A$1:$F$1449,4,FALSE)</f>
        <v>MOSS</v>
      </c>
      <c r="H181" s="152" t="str">
        <f>+VLOOKUP(E181,Participants!$A$1:$F$1449,5,FALSE)</f>
        <v>M</v>
      </c>
      <c r="I181" s="162">
        <f>+VLOOKUP(E181,Participants!$A$1:$F$1449,3,FALSE)</f>
        <v>4</v>
      </c>
      <c r="J181" s="152" t="str">
        <f>+VLOOKUP(E181,Participants!$A$1:$G$1449,7,FALSE)</f>
        <v>DEV BOYS</v>
      </c>
      <c r="K181" s="152">
        <f t="shared" si="2"/>
        <v>53</v>
      </c>
      <c r="L181" s="152"/>
    </row>
    <row r="182" spans="1:27" ht="15.75" customHeight="1" x14ac:dyDescent="0.3">
      <c r="A182" s="150" t="s">
        <v>1</v>
      </c>
      <c r="B182" s="151"/>
      <c r="C182" s="151">
        <v>9.6999999999999993</v>
      </c>
      <c r="D182" s="151">
        <v>1</v>
      </c>
      <c r="E182" s="151">
        <v>654</v>
      </c>
      <c r="F182" s="152" t="str">
        <f>+VLOOKUP(E182,Participants!$A$1:$F$1449,2,FALSE)</f>
        <v>Griffin Betz</v>
      </c>
      <c r="G182" s="152" t="str">
        <f>+VLOOKUP(E182,Participants!$A$1:$F$1449,4,FALSE)</f>
        <v>SYL</v>
      </c>
      <c r="H182" s="154" t="str">
        <f>+VLOOKUP(E182,Participants!$A$1:$F$1449,5,FALSE)</f>
        <v>M</v>
      </c>
      <c r="I182" s="152">
        <f>+VLOOKUP(E182,Participants!$A$1:$F$1449,3,FALSE)</f>
        <v>2</v>
      </c>
      <c r="J182" s="152" t="str">
        <f>+VLOOKUP(E182,Participants!$A$1:$G$1449,7,FALSE)</f>
        <v>DEV BOYS</v>
      </c>
      <c r="K182" s="152">
        <f t="shared" si="2"/>
        <v>54</v>
      </c>
      <c r="L182" s="152"/>
    </row>
    <row r="183" spans="1:27" ht="15.75" customHeight="1" x14ac:dyDescent="0.3">
      <c r="A183" s="150" t="s">
        <v>1</v>
      </c>
      <c r="B183" s="151"/>
      <c r="C183" s="151">
        <v>9.7200000000000006</v>
      </c>
      <c r="D183" s="151">
        <v>3</v>
      </c>
      <c r="E183" s="151">
        <v>277</v>
      </c>
      <c r="F183" s="152" t="str">
        <f>+VLOOKUP(E183,Participants!$A$1:$F$1449,2,FALSE)</f>
        <v>Zander Izzo</v>
      </c>
      <c r="G183" s="152" t="str">
        <f>+VLOOKUP(E183,Participants!$A$1:$F$1449,4,FALSE)</f>
        <v>JBS</v>
      </c>
      <c r="H183" s="152" t="str">
        <f>+VLOOKUP(E183,Participants!$A$1:$F$1449,5,FALSE)</f>
        <v>M</v>
      </c>
      <c r="I183" s="152">
        <f>+VLOOKUP(E183,Participants!$A$1:$F$1449,3,FALSE)</f>
        <v>3</v>
      </c>
      <c r="J183" s="152" t="str">
        <f>+VLOOKUP(E183,Participants!$A$1:$G$1449,7,FALSE)</f>
        <v>DEV BOYS</v>
      </c>
      <c r="K183" s="152">
        <f t="shared" si="2"/>
        <v>55</v>
      </c>
      <c r="L183" s="152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</row>
    <row r="184" spans="1:27" ht="15.75" customHeight="1" x14ac:dyDescent="0.3">
      <c r="A184" s="150" t="s">
        <v>1</v>
      </c>
      <c r="B184" s="151"/>
      <c r="C184" s="151">
        <v>9.82</v>
      </c>
      <c r="D184" s="151">
        <v>1</v>
      </c>
      <c r="E184" s="151">
        <v>492</v>
      </c>
      <c r="F184" s="152" t="str">
        <f>+VLOOKUP(E184,Participants!$A$1:$F$1449,2,FALSE)</f>
        <v>Caleb Betlow</v>
      </c>
      <c r="G184" s="152" t="str">
        <f>+VLOOKUP(E184,Participants!$A$1:$F$1449,4,FALSE)</f>
        <v>ANN</v>
      </c>
      <c r="H184" s="152" t="str">
        <f>+VLOOKUP(E184,Participants!$A$1:$F$1449,5,FALSE)</f>
        <v>M</v>
      </c>
      <c r="I184" s="152">
        <f>+VLOOKUP(E184,Participants!$A$1:$F$1449,3,FALSE)</f>
        <v>3</v>
      </c>
      <c r="J184" s="152" t="str">
        <f>+VLOOKUP(E184,Participants!$A$1:$G$1449,7,FALSE)</f>
        <v>DEV BOYS</v>
      </c>
      <c r="K184" s="152">
        <f t="shared" si="2"/>
        <v>56</v>
      </c>
      <c r="L184" s="152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</row>
    <row r="185" spans="1:27" ht="15.75" customHeight="1" x14ac:dyDescent="0.3">
      <c r="A185" s="150" t="s">
        <v>1</v>
      </c>
      <c r="B185" s="151"/>
      <c r="C185" s="151">
        <v>9.85</v>
      </c>
      <c r="D185" s="151">
        <v>5</v>
      </c>
      <c r="E185" s="151">
        <v>35</v>
      </c>
      <c r="F185" s="152" t="str">
        <f>+VLOOKUP(E185,Participants!$A$1:$F$1449,2,FALSE)</f>
        <v>Joshua White</v>
      </c>
      <c r="G185" s="152" t="str">
        <f>+VLOOKUP(E185,Participants!$A$1:$F$1449,4,FALSE)</f>
        <v>BFS</v>
      </c>
      <c r="H185" s="152" t="str">
        <f>+VLOOKUP(E185,Participants!$A$1:$F$1449,5,FALSE)</f>
        <v>M</v>
      </c>
      <c r="I185" s="152">
        <f>+VLOOKUP(E185,Participants!$A$1:$F$1449,3,FALSE)</f>
        <v>3</v>
      </c>
      <c r="J185" s="152" t="str">
        <f>+VLOOKUP(E185,Participants!$A$1:$G$1449,7,FALSE)</f>
        <v>DEV BOYS</v>
      </c>
      <c r="K185" s="152">
        <f t="shared" si="2"/>
        <v>57</v>
      </c>
      <c r="L185" s="152"/>
    </row>
    <row r="186" spans="1:27" ht="15.75" customHeight="1" x14ac:dyDescent="0.3">
      <c r="A186" s="150" t="s">
        <v>1</v>
      </c>
      <c r="B186" s="151"/>
      <c r="C186" s="151">
        <v>9.8800000000000008</v>
      </c>
      <c r="D186" s="151">
        <v>3</v>
      </c>
      <c r="E186" s="151">
        <v>874</v>
      </c>
      <c r="F186" s="152" t="str">
        <f>+VLOOKUP(E186,Participants!$A$1:$F$1449,2,FALSE)</f>
        <v>Jaden Acie</v>
      </c>
      <c r="G186" s="152" t="str">
        <f>+VLOOKUP(E186,Participants!$A$1:$F$1449,4,FALSE)</f>
        <v>NAM</v>
      </c>
      <c r="H186" s="152" t="str">
        <f>+VLOOKUP(E186,Participants!$A$1:$F$1449,5,FALSE)</f>
        <v>M</v>
      </c>
      <c r="I186" s="152">
        <f>+VLOOKUP(E186,Participants!$A$1:$F$1449,3,FALSE)</f>
        <v>0</v>
      </c>
      <c r="J186" s="152" t="str">
        <f>+VLOOKUP(E186,Participants!$A$1:$G$1449,7,FALSE)</f>
        <v>DEV BOYS</v>
      </c>
      <c r="K186" s="152">
        <f t="shared" si="2"/>
        <v>58</v>
      </c>
      <c r="L186" s="152"/>
    </row>
    <row r="187" spans="1:27" ht="15.75" customHeight="1" x14ac:dyDescent="0.3">
      <c r="A187" s="150" t="s">
        <v>1</v>
      </c>
      <c r="B187" s="151"/>
      <c r="C187" s="151">
        <v>9.89</v>
      </c>
      <c r="D187" s="151">
        <v>5</v>
      </c>
      <c r="E187" s="151">
        <v>936</v>
      </c>
      <c r="F187" s="152" t="str">
        <f>+VLOOKUP(E187,Participants!$A$1:$F$1449,2,FALSE)</f>
        <v>Lucas Atwood</v>
      </c>
      <c r="G187" s="152" t="str">
        <f>+VLOOKUP(E187,Participants!$A$1:$F$1449,4,FALSE)</f>
        <v>SBS</v>
      </c>
      <c r="H187" s="152" t="str">
        <f>+VLOOKUP(E187,Participants!$A$1:$F$1449,5,FALSE)</f>
        <v>M</v>
      </c>
      <c r="I187" s="152">
        <f>+VLOOKUP(E187,Participants!$A$1:$F$1449,3,FALSE)</f>
        <v>2</v>
      </c>
      <c r="J187" s="152" t="str">
        <f>+VLOOKUP(E187,Participants!$A$1:$G$1449,7,FALSE)</f>
        <v>DEV BOYS</v>
      </c>
      <c r="K187" s="152">
        <f t="shared" si="2"/>
        <v>59</v>
      </c>
      <c r="L187" s="152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</row>
    <row r="188" spans="1:27" ht="15.75" customHeight="1" x14ac:dyDescent="0.3">
      <c r="A188" s="150" t="s">
        <v>1</v>
      </c>
      <c r="B188" s="151"/>
      <c r="C188" s="151">
        <v>9.92</v>
      </c>
      <c r="D188" s="151">
        <v>8</v>
      </c>
      <c r="E188" s="151">
        <v>691</v>
      </c>
      <c r="F188" s="152" t="str">
        <f>+VLOOKUP(E188,Participants!$A$1:$F$1449,2,FALSE)</f>
        <v>Gianni Karnes</v>
      </c>
      <c r="G188" s="152" t="str">
        <f>+VLOOKUP(E188,Participants!$A$1:$F$1449,4,FALSE)</f>
        <v>BCS</v>
      </c>
      <c r="H188" s="152" t="str">
        <f>+VLOOKUP(E188,Participants!$A$1:$F$1449,5,FALSE)</f>
        <v>M</v>
      </c>
      <c r="I188" s="152">
        <f>+VLOOKUP(E188,Participants!$A$1:$F$1449,3,FALSE)</f>
        <v>3</v>
      </c>
      <c r="J188" s="152" t="str">
        <f>+VLOOKUP(E188,Participants!$A$1:$G$1449,7,FALSE)</f>
        <v>DEV BOYS</v>
      </c>
      <c r="K188" s="152">
        <f t="shared" si="2"/>
        <v>60</v>
      </c>
      <c r="L188" s="152"/>
    </row>
    <row r="189" spans="1:27" ht="15.75" customHeight="1" x14ac:dyDescent="0.3">
      <c r="A189" s="150" t="s">
        <v>1</v>
      </c>
      <c r="B189" s="151"/>
      <c r="C189" s="151">
        <v>9.9700000000000006</v>
      </c>
      <c r="D189" s="151">
        <v>1</v>
      </c>
      <c r="E189" s="151">
        <v>652</v>
      </c>
      <c r="F189" s="152" t="str">
        <f>+VLOOKUP(E189,Participants!$A$1:$F$1449,2,FALSE)</f>
        <v>Max Lorentz</v>
      </c>
      <c r="G189" s="152" t="str">
        <f>+VLOOKUP(E189,Participants!$A$1:$F$1449,4,FALSE)</f>
        <v>SYL</v>
      </c>
      <c r="H189" s="154" t="str">
        <f>+VLOOKUP(E189,Participants!$A$1:$F$1449,5,FALSE)</f>
        <v>M</v>
      </c>
      <c r="I189" s="152">
        <f>+VLOOKUP(E189,Participants!$A$1:$F$1449,3,FALSE)</f>
        <v>1</v>
      </c>
      <c r="J189" s="152" t="str">
        <f>+VLOOKUP(E189,Participants!$A$1:$G$1449,7,FALSE)</f>
        <v>DEV BOYS</v>
      </c>
      <c r="K189" s="152">
        <f t="shared" si="2"/>
        <v>61</v>
      </c>
      <c r="L189" s="152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</row>
    <row r="190" spans="1:27" ht="15.75" customHeight="1" x14ac:dyDescent="0.3">
      <c r="A190" s="150" t="s">
        <v>1</v>
      </c>
      <c r="B190" s="151"/>
      <c r="C190" s="151">
        <v>10.07</v>
      </c>
      <c r="D190" s="151">
        <v>8</v>
      </c>
      <c r="E190" s="151">
        <v>447</v>
      </c>
      <c r="F190" s="152" t="str">
        <f>+VLOOKUP(E190,Participants!$A$1:$F$1449,2,FALSE)</f>
        <v>Jimmy Darcy</v>
      </c>
      <c r="G190" s="152" t="str">
        <f>+VLOOKUP(E190,Participants!$A$1:$F$1449,4,FALSE)</f>
        <v>CDT</v>
      </c>
      <c r="H190" s="152" t="str">
        <f>+VLOOKUP(E190,Participants!$A$1:$F$1449,5,FALSE)</f>
        <v>M</v>
      </c>
      <c r="I190" s="152">
        <f>+VLOOKUP(E190,Participants!$A$1:$F$1449,3,FALSE)</f>
        <v>4</v>
      </c>
      <c r="J190" s="152" t="str">
        <f>+VLOOKUP(E190,Participants!$A$1:$G$1449,7,FALSE)</f>
        <v>DEV BOYS</v>
      </c>
      <c r="K190" s="152">
        <f t="shared" si="2"/>
        <v>62</v>
      </c>
      <c r="L190" s="152"/>
    </row>
    <row r="191" spans="1:27" ht="15.75" customHeight="1" x14ac:dyDescent="0.3">
      <c r="A191" s="150" t="s">
        <v>1</v>
      </c>
      <c r="B191" s="151"/>
      <c r="C191" s="151">
        <v>10.08</v>
      </c>
      <c r="D191" s="151">
        <v>2</v>
      </c>
      <c r="E191" s="151">
        <v>865</v>
      </c>
      <c r="F191" s="152" t="str">
        <f>+VLOOKUP(E191,Participants!$A$1:$F$1449,2,FALSE)</f>
        <v>Michael Kiss</v>
      </c>
      <c r="G191" s="152" t="str">
        <f>+VLOOKUP(E191,Participants!$A$1:$F$1449,4,FALSE)</f>
        <v>NAM</v>
      </c>
      <c r="H191" s="152" t="str">
        <f>+VLOOKUP(E191,Participants!$A$1:$F$1449,5,FALSE)</f>
        <v>M</v>
      </c>
      <c r="I191" s="152">
        <f>+VLOOKUP(E191,Participants!$A$1:$F$1449,3,FALSE)</f>
        <v>2</v>
      </c>
      <c r="J191" s="152" t="str">
        <f>+VLOOKUP(E191,Participants!$A$1:$G$1449,7,FALSE)</f>
        <v>DEV BOYS</v>
      </c>
      <c r="K191" s="152">
        <f t="shared" si="2"/>
        <v>63</v>
      </c>
      <c r="L191" s="152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</row>
    <row r="192" spans="1:27" ht="15.75" customHeight="1" x14ac:dyDescent="0.3">
      <c r="A192" s="150" t="s">
        <v>1</v>
      </c>
      <c r="B192" s="151"/>
      <c r="C192" s="151">
        <v>10.27</v>
      </c>
      <c r="D192" s="151">
        <v>4</v>
      </c>
      <c r="E192" s="151">
        <v>1222</v>
      </c>
      <c r="F192" s="152" t="str">
        <f>+VLOOKUP(E192,Participants!$A$1:$F$1449,2,FALSE)</f>
        <v>Julian Silecky</v>
      </c>
      <c r="G192" s="152" t="str">
        <f>+VLOOKUP(E192,Participants!$A$1:$F$1449,4,FALSE)</f>
        <v>GRE</v>
      </c>
      <c r="H192" s="152" t="str">
        <f>+VLOOKUP(E192,Participants!$A$1:$F$1449,5,FALSE)</f>
        <v>M</v>
      </c>
      <c r="I192" s="152">
        <f>+VLOOKUP(E192,Participants!$A$1:$F$1449,3,FALSE)</f>
        <v>4</v>
      </c>
      <c r="J192" s="152" t="str">
        <f>+VLOOKUP(E192,Participants!$A$1:$G$1449,7,FALSE)</f>
        <v>DEV BOYS</v>
      </c>
      <c r="K192" s="152">
        <f t="shared" si="2"/>
        <v>64</v>
      </c>
      <c r="L192" s="152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</row>
    <row r="193" spans="1:27" ht="15.75" customHeight="1" x14ac:dyDescent="0.3">
      <c r="A193" s="150" t="s">
        <v>1</v>
      </c>
      <c r="B193" s="151"/>
      <c r="C193" s="151">
        <v>10.3</v>
      </c>
      <c r="D193" s="151">
        <v>6</v>
      </c>
      <c r="E193" s="151">
        <v>1204</v>
      </c>
      <c r="F193" s="152" t="str">
        <f>+VLOOKUP(E193,Participants!$A$1:$F$1449,2,FALSE)</f>
        <v>Nico DeCaria</v>
      </c>
      <c r="G193" s="152" t="str">
        <f>+VLOOKUP(E193,Participants!$A$1:$F$1449,4,FALSE)</f>
        <v>GRE</v>
      </c>
      <c r="H193" s="152" t="str">
        <f>+VLOOKUP(E193,Participants!$A$1:$F$1449,5,FALSE)</f>
        <v>M</v>
      </c>
      <c r="I193" s="152">
        <f>+VLOOKUP(E193,Participants!$A$1:$F$1449,3,FALSE)</f>
        <v>0</v>
      </c>
      <c r="J193" s="152" t="str">
        <f>+VLOOKUP(E193,Participants!$A$1:$G$1449,7,FALSE)</f>
        <v>DEV BOYS</v>
      </c>
      <c r="K193" s="152">
        <f t="shared" si="2"/>
        <v>65</v>
      </c>
      <c r="L193" s="152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</row>
    <row r="194" spans="1:27" ht="15.75" customHeight="1" x14ac:dyDescent="0.3">
      <c r="A194" s="150" t="s">
        <v>1</v>
      </c>
      <c r="B194" s="151"/>
      <c r="C194" s="151">
        <v>10.36</v>
      </c>
      <c r="D194" s="151">
        <v>1</v>
      </c>
      <c r="E194" s="151">
        <v>176</v>
      </c>
      <c r="F194" s="152" t="str">
        <f>+VLOOKUP(E194,Participants!$A$1:$F$1449,2,FALSE)</f>
        <v>Caden Reese</v>
      </c>
      <c r="G194" s="152" t="str">
        <f>+VLOOKUP(E194,Participants!$A$1:$F$1449,4,FALSE)</f>
        <v>STL</v>
      </c>
      <c r="H194" s="152" t="str">
        <f>+VLOOKUP(E194,Participants!$A$1:$F$1449,5,FALSE)</f>
        <v>M</v>
      </c>
      <c r="I194" s="152">
        <f>+VLOOKUP(E194,Participants!$A$1:$F$1449,3,FALSE)</f>
        <v>3</v>
      </c>
      <c r="J194" s="152" t="str">
        <f>+VLOOKUP(E194,Participants!$A$1:$G$1449,7,FALSE)</f>
        <v>DEV BOYS</v>
      </c>
      <c r="K194" s="152">
        <f t="shared" si="2"/>
        <v>66</v>
      </c>
      <c r="L194" s="152"/>
    </row>
    <row r="195" spans="1:27" ht="15.75" customHeight="1" x14ac:dyDescent="0.3">
      <c r="A195" s="150" t="s">
        <v>1</v>
      </c>
      <c r="B195" s="151"/>
      <c r="C195" s="151">
        <v>10.38</v>
      </c>
      <c r="D195" s="151">
        <v>2</v>
      </c>
      <c r="E195" s="151">
        <v>649</v>
      </c>
      <c r="F195" s="152" t="str">
        <f>+VLOOKUP(E195,Participants!$A$1:$F$1449,2,FALSE)</f>
        <v>Cole Donnelly</v>
      </c>
      <c r="G195" s="152" t="str">
        <f>+VLOOKUP(E195,Participants!$A$1:$F$1449,4,FALSE)</f>
        <v>SYL</v>
      </c>
      <c r="H195" s="154" t="str">
        <f>+VLOOKUP(E195,Participants!$A$1:$F$1449,5,FALSE)</f>
        <v>M</v>
      </c>
      <c r="I195" s="152">
        <f>+VLOOKUP(E195,Participants!$A$1:$F$1449,3,FALSE)</f>
        <v>1</v>
      </c>
      <c r="J195" s="152" t="str">
        <f>+VLOOKUP(E195,Participants!$A$1:$G$1449,7,FALSE)</f>
        <v>DEV BOYS</v>
      </c>
      <c r="K195" s="152">
        <f t="shared" si="2"/>
        <v>67</v>
      </c>
      <c r="L195" s="152"/>
    </row>
    <row r="196" spans="1:27" ht="15.75" customHeight="1" x14ac:dyDescent="0.3">
      <c r="A196" s="150" t="s">
        <v>1</v>
      </c>
      <c r="B196" s="151"/>
      <c r="C196" s="151">
        <v>10.38</v>
      </c>
      <c r="D196" s="151">
        <v>6</v>
      </c>
      <c r="E196" s="151">
        <v>490</v>
      </c>
      <c r="F196" s="152" t="str">
        <f>+VLOOKUP(E196,Participants!$A$1:$F$1449,2,FALSE)</f>
        <v>Owen Malacki</v>
      </c>
      <c r="G196" s="152" t="str">
        <f>+VLOOKUP(E196,Participants!$A$1:$F$1449,4,FALSE)</f>
        <v>ANN</v>
      </c>
      <c r="H196" s="152" t="str">
        <f>+VLOOKUP(E196,Participants!$A$1:$F$1449,5,FALSE)</f>
        <v>M</v>
      </c>
      <c r="I196" s="152">
        <f>+VLOOKUP(E196,Participants!$A$1:$F$1449,3,FALSE)</f>
        <v>2</v>
      </c>
      <c r="J196" s="152" t="str">
        <f>+VLOOKUP(E196,Participants!$A$1:$G$1449,7,FALSE)</f>
        <v>DEV BOYS</v>
      </c>
      <c r="K196" s="152">
        <f t="shared" si="2"/>
        <v>68</v>
      </c>
      <c r="L196" s="152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</row>
    <row r="197" spans="1:27" ht="15.75" customHeight="1" x14ac:dyDescent="0.3">
      <c r="A197" s="150" t="s">
        <v>1</v>
      </c>
      <c r="B197" s="151"/>
      <c r="C197" s="151">
        <v>10.38</v>
      </c>
      <c r="D197" s="151">
        <v>2</v>
      </c>
      <c r="E197" s="151">
        <v>494</v>
      </c>
      <c r="F197" s="152" t="str">
        <f>+VLOOKUP(E197,Participants!$A$1:$F$1449,2,FALSE)</f>
        <v>Jonathan Freker</v>
      </c>
      <c r="G197" s="152" t="str">
        <f>+VLOOKUP(E197,Participants!$A$1:$F$1449,4,FALSE)</f>
        <v>ANN</v>
      </c>
      <c r="H197" s="152" t="str">
        <f>+VLOOKUP(E197,Participants!$A$1:$F$1449,5,FALSE)</f>
        <v>M</v>
      </c>
      <c r="I197" s="152">
        <f>+VLOOKUP(E197,Participants!$A$1:$F$1449,3,FALSE)</f>
        <v>4</v>
      </c>
      <c r="J197" s="152" t="str">
        <f>+VLOOKUP(E197,Participants!$A$1:$G$1449,7,FALSE)</f>
        <v>DEV BOYS</v>
      </c>
      <c r="K197" s="152">
        <f t="shared" si="2"/>
        <v>69</v>
      </c>
      <c r="L197" s="152"/>
    </row>
    <row r="198" spans="1:27" ht="15.75" customHeight="1" x14ac:dyDescent="0.3">
      <c r="A198" s="150" t="s">
        <v>1</v>
      </c>
      <c r="B198" s="151"/>
      <c r="C198" s="151">
        <v>10.43</v>
      </c>
      <c r="D198" s="151">
        <v>5</v>
      </c>
      <c r="E198" s="151">
        <v>276</v>
      </c>
      <c r="F198" s="152" t="str">
        <f>+VLOOKUP(E198,Participants!$A$1:$F$1449,2,FALSE)</f>
        <v>Max Perez</v>
      </c>
      <c r="G198" s="152" t="str">
        <f>+VLOOKUP(E198,Participants!$A$1:$F$1449,4,FALSE)</f>
        <v>JBS</v>
      </c>
      <c r="H198" s="152" t="str">
        <f>+VLOOKUP(E198,Participants!$A$1:$F$1449,5,FALSE)</f>
        <v>M</v>
      </c>
      <c r="I198" s="152">
        <f>+VLOOKUP(E198,Participants!$A$1:$F$1449,3,FALSE)</f>
        <v>3</v>
      </c>
      <c r="J198" s="152" t="str">
        <f>+VLOOKUP(E198,Participants!$A$1:$G$1449,7,FALSE)</f>
        <v>DEV BOYS</v>
      </c>
      <c r="K198" s="152">
        <f t="shared" si="2"/>
        <v>70</v>
      </c>
      <c r="L198" s="152"/>
    </row>
    <row r="199" spans="1:27" ht="15.75" customHeight="1" x14ac:dyDescent="0.3">
      <c r="A199" s="150" t="s">
        <v>1</v>
      </c>
      <c r="B199" s="151"/>
      <c r="C199" s="151">
        <v>10.44</v>
      </c>
      <c r="D199" s="151">
        <v>7</v>
      </c>
      <c r="E199" s="151">
        <v>792</v>
      </c>
      <c r="F199" s="152" t="str">
        <f>+VLOOKUP(E199,Participants!$A$1:$F$1449,2,FALSE)</f>
        <v>Sam Dumblosky</v>
      </c>
      <c r="G199" s="152" t="str">
        <f>+VLOOKUP(E199,Participants!$A$1:$F$1449,4,FALSE)</f>
        <v>SRT</v>
      </c>
      <c r="H199" s="152" t="str">
        <f>+VLOOKUP(E199,Participants!$A$1:$F$1449,5,FALSE)</f>
        <v>M</v>
      </c>
      <c r="I199" s="152">
        <f>+VLOOKUP(E199,Participants!$A$1:$F$1449,3,FALSE)</f>
        <v>1</v>
      </c>
      <c r="J199" s="152" t="str">
        <f>+VLOOKUP(E199,Participants!$A$1:$G$1449,7,FALSE)</f>
        <v>DEV BOYS</v>
      </c>
      <c r="K199" s="152">
        <f t="shared" si="2"/>
        <v>71</v>
      </c>
      <c r="L199" s="152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</row>
    <row r="200" spans="1:27" ht="15.75" customHeight="1" x14ac:dyDescent="0.3">
      <c r="A200" s="150" t="s">
        <v>1</v>
      </c>
      <c r="B200" s="151"/>
      <c r="C200" s="151">
        <v>10.44</v>
      </c>
      <c r="D200" s="151">
        <v>3</v>
      </c>
      <c r="E200" s="151">
        <v>872</v>
      </c>
      <c r="F200" s="152" t="str">
        <f>+VLOOKUP(E200,Participants!$A$1:$F$1449,2,FALSE)</f>
        <v>Wyatt Vogel</v>
      </c>
      <c r="G200" s="152" t="str">
        <f>+VLOOKUP(E200,Participants!$A$1:$F$1449,4,FALSE)</f>
        <v>NAM</v>
      </c>
      <c r="H200" s="152" t="str">
        <f>+VLOOKUP(E200,Participants!$A$1:$F$1449,5,FALSE)</f>
        <v>M</v>
      </c>
      <c r="I200" s="152">
        <f>+VLOOKUP(E200,Participants!$A$1:$F$1449,3,FALSE)</f>
        <v>4</v>
      </c>
      <c r="J200" s="152" t="str">
        <f>+VLOOKUP(E200,Participants!$A$1:$G$1449,7,FALSE)</f>
        <v>DEV BOYS</v>
      </c>
      <c r="K200" s="152">
        <f t="shared" si="2"/>
        <v>72</v>
      </c>
      <c r="L200" s="152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</row>
    <row r="201" spans="1:27" ht="15.75" customHeight="1" x14ac:dyDescent="0.3">
      <c r="A201" s="150" t="s">
        <v>1</v>
      </c>
      <c r="B201" s="151"/>
      <c r="C201" s="151">
        <v>10.54</v>
      </c>
      <c r="D201" s="151">
        <v>3</v>
      </c>
      <c r="E201" s="151">
        <v>657</v>
      </c>
      <c r="F201" s="152" t="str">
        <f>+VLOOKUP(E201,Participants!$A$1:$F$1449,2,FALSE)</f>
        <v>Boston Dorfner</v>
      </c>
      <c r="G201" s="152" t="str">
        <f>+VLOOKUP(E201,Participants!$A$1:$F$1449,4,FALSE)</f>
        <v>SYL</v>
      </c>
      <c r="H201" s="154" t="str">
        <f>+VLOOKUP(E201,Participants!$A$1:$F$1449,5,FALSE)</f>
        <v>M</v>
      </c>
      <c r="I201" s="152">
        <f>+VLOOKUP(E201,Participants!$A$1:$F$1449,3,FALSE)</f>
        <v>3</v>
      </c>
      <c r="J201" s="152" t="str">
        <f>+VLOOKUP(E201,Participants!$A$1:$G$1449,7,FALSE)</f>
        <v>DEV BOYS</v>
      </c>
      <c r="K201" s="152">
        <f t="shared" si="2"/>
        <v>73</v>
      </c>
      <c r="L201" s="152"/>
    </row>
    <row r="202" spans="1:27" ht="15.75" customHeight="1" x14ac:dyDescent="0.3">
      <c r="A202" s="150" t="s">
        <v>1</v>
      </c>
      <c r="B202" s="151"/>
      <c r="C202" s="151">
        <v>10.6</v>
      </c>
      <c r="D202" s="151">
        <v>6</v>
      </c>
      <c r="E202" s="151">
        <v>444</v>
      </c>
      <c r="F202" s="152" t="str">
        <f>+VLOOKUP(E202,Participants!$A$1:$F$1449,2,FALSE)</f>
        <v>John Howe</v>
      </c>
      <c r="G202" s="152" t="str">
        <f>+VLOOKUP(E202,Participants!$A$1:$F$1449,4,FALSE)</f>
        <v>CDT</v>
      </c>
      <c r="H202" s="152" t="str">
        <f>+VLOOKUP(E202,Participants!$A$1:$F$1449,5,FALSE)</f>
        <v>M</v>
      </c>
      <c r="I202" s="152">
        <f>+VLOOKUP(E202,Participants!$A$1:$F$1449,3,FALSE)</f>
        <v>2</v>
      </c>
      <c r="J202" s="152" t="str">
        <f>+VLOOKUP(E202,Participants!$A$1:$G$1449,7,FALSE)</f>
        <v>DEV BOYS</v>
      </c>
      <c r="K202" s="152">
        <f t="shared" ref="K202:K211" si="3">K201+1</f>
        <v>74</v>
      </c>
      <c r="L202" s="152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</row>
    <row r="203" spans="1:27" ht="15.75" customHeight="1" x14ac:dyDescent="0.3">
      <c r="A203" s="150" t="s">
        <v>1</v>
      </c>
      <c r="B203" s="151"/>
      <c r="C203" s="151">
        <v>10.61</v>
      </c>
      <c r="D203" s="151">
        <v>1</v>
      </c>
      <c r="E203" s="151">
        <v>43</v>
      </c>
      <c r="F203" s="152" t="str">
        <f>+VLOOKUP(E203,Participants!$A$1:$F$1449,2,FALSE)</f>
        <v>Joshua Carr</v>
      </c>
      <c r="G203" s="152" t="str">
        <f>+VLOOKUP(E203,Participants!$A$1:$F$1449,4,FALSE)</f>
        <v>BFS</v>
      </c>
      <c r="H203" s="152" t="str">
        <f>+VLOOKUP(E203,Participants!$A$1:$F$1449,5,FALSE)</f>
        <v>M</v>
      </c>
      <c r="I203" s="152">
        <f>+VLOOKUP(E203,Participants!$A$1:$F$1449,3,FALSE)</f>
        <v>4</v>
      </c>
      <c r="J203" s="152" t="str">
        <f>+VLOOKUP(E203,Participants!$A$1:$G$1449,7,FALSE)</f>
        <v>DEV BOYS</v>
      </c>
      <c r="K203" s="152">
        <f t="shared" si="3"/>
        <v>75</v>
      </c>
      <c r="L203" s="152"/>
    </row>
    <row r="204" spans="1:27" ht="15.75" customHeight="1" x14ac:dyDescent="0.3">
      <c r="A204" s="150" t="s">
        <v>1</v>
      </c>
      <c r="B204" s="151"/>
      <c r="C204" s="151">
        <v>10.83</v>
      </c>
      <c r="D204" s="151">
        <v>4</v>
      </c>
      <c r="E204" s="151">
        <v>1208</v>
      </c>
      <c r="F204" s="152" t="str">
        <f>+VLOOKUP(E204,Participants!$A$1:$F$1449,2,FALSE)</f>
        <v>Dante Decaria</v>
      </c>
      <c r="G204" s="152" t="str">
        <f>+VLOOKUP(E204,Participants!$A$1:$F$1449,4,FALSE)</f>
        <v>GRE</v>
      </c>
      <c r="H204" s="152" t="str">
        <f>+VLOOKUP(E204,Participants!$A$1:$F$1449,5,FALSE)</f>
        <v>M</v>
      </c>
      <c r="I204" s="152">
        <f>+VLOOKUP(E204,Participants!$A$1:$F$1449,3,FALSE)</f>
        <v>1</v>
      </c>
      <c r="J204" s="152" t="str">
        <f>+VLOOKUP(E204,Participants!$A$1:$G$1449,7,FALSE)</f>
        <v>DEV BOYS</v>
      </c>
      <c r="K204" s="152">
        <f t="shared" si="3"/>
        <v>76</v>
      </c>
      <c r="L204" s="152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</row>
    <row r="205" spans="1:27" ht="15.75" customHeight="1" x14ac:dyDescent="0.3">
      <c r="A205" s="150" t="s">
        <v>1</v>
      </c>
      <c r="B205" s="151"/>
      <c r="C205" s="151">
        <v>10.96</v>
      </c>
      <c r="D205" s="151">
        <v>4</v>
      </c>
      <c r="E205" s="151">
        <v>1047</v>
      </c>
      <c r="F205" s="152" t="str">
        <f>+VLOOKUP(E205,Participants!$A$1:$F$1449,2,FALSE)</f>
        <v>Jack Turina</v>
      </c>
      <c r="G205" s="152" t="str">
        <f>+VLOOKUP(E205,Participants!$A$1:$F$1449,4,FALSE)</f>
        <v>HTS</v>
      </c>
      <c r="H205" s="152" t="str">
        <f>+VLOOKUP(E205,Participants!$A$1:$F$1449,5,FALSE)</f>
        <v>M</v>
      </c>
      <c r="I205" s="152">
        <f>+VLOOKUP(E205,Participants!$A$1:$F$1449,3,FALSE)</f>
        <v>3</v>
      </c>
      <c r="J205" s="152" t="str">
        <f>+VLOOKUP(E205,Participants!$A$1:$G$1449,7,FALSE)</f>
        <v>DEV BOYS</v>
      </c>
      <c r="K205" s="152">
        <f t="shared" si="3"/>
        <v>77</v>
      </c>
      <c r="L205" s="152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</row>
    <row r="206" spans="1:27" ht="15.75" customHeight="1" x14ac:dyDescent="0.3">
      <c r="A206" s="150" t="s">
        <v>1</v>
      </c>
      <c r="B206" s="151"/>
      <c r="C206" s="151">
        <v>10.97</v>
      </c>
      <c r="D206" s="151">
        <v>8</v>
      </c>
      <c r="E206" s="151">
        <v>738</v>
      </c>
      <c r="F206" s="152" t="str">
        <f>+VLOOKUP(E206,Participants!$A$1:$F$1449,2,FALSE)</f>
        <v>Jack Hoerster</v>
      </c>
      <c r="G206" s="152" t="str">
        <f>+VLOOKUP(E206,Participants!$A$1:$F$1449,4,FALSE)</f>
        <v>HCA</v>
      </c>
      <c r="H206" s="152" t="str">
        <f>+VLOOKUP(E206,Participants!$A$1:$F$1449,5,FALSE)</f>
        <v>M</v>
      </c>
      <c r="I206" s="152">
        <f>+VLOOKUP(E206,Participants!$A$1:$F$1449,3,FALSE)</f>
        <v>4</v>
      </c>
      <c r="J206" s="152" t="str">
        <f>+VLOOKUP(E206,Participants!$A$1:$G$1449,7,FALSE)</f>
        <v>DEV BOYS</v>
      </c>
      <c r="K206" s="152">
        <f t="shared" si="3"/>
        <v>78</v>
      </c>
      <c r="L206" s="152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</row>
    <row r="207" spans="1:27" ht="15.75" customHeight="1" x14ac:dyDescent="0.3">
      <c r="A207" s="150" t="s">
        <v>1</v>
      </c>
      <c r="B207" s="151"/>
      <c r="C207" s="151">
        <v>10.97</v>
      </c>
      <c r="D207" s="151">
        <v>4</v>
      </c>
      <c r="E207" s="151">
        <v>178</v>
      </c>
      <c r="F207" s="152" t="str">
        <f>+VLOOKUP(E207,Participants!$A$1:$F$1449,2,FALSE)</f>
        <v>Justin Mattes</v>
      </c>
      <c r="G207" s="152" t="str">
        <f>+VLOOKUP(E207,Participants!$A$1:$F$1449,4,FALSE)</f>
        <v>STL</v>
      </c>
      <c r="H207" s="152" t="str">
        <f>+VLOOKUP(E207,Participants!$A$1:$F$1449,5,FALSE)</f>
        <v>M</v>
      </c>
      <c r="I207" s="152">
        <f>+VLOOKUP(E207,Participants!$A$1:$F$1449,3,FALSE)</f>
        <v>3</v>
      </c>
      <c r="J207" s="152" t="str">
        <f>+VLOOKUP(E207,Participants!$A$1:$G$1449,7,FALSE)</f>
        <v>DEV BOYS</v>
      </c>
      <c r="K207" s="152">
        <f t="shared" si="3"/>
        <v>79</v>
      </c>
      <c r="L207" s="152"/>
    </row>
    <row r="208" spans="1:27" ht="15.75" customHeight="1" x14ac:dyDescent="0.3">
      <c r="A208" s="150" t="s">
        <v>1</v>
      </c>
      <c r="B208" s="151"/>
      <c r="C208" s="151">
        <v>11.23</v>
      </c>
      <c r="D208" s="151">
        <v>8</v>
      </c>
      <c r="E208" s="151">
        <v>651</v>
      </c>
      <c r="F208" s="152" t="str">
        <f>+VLOOKUP(E208,Participants!$A$1:$F$1449,2,FALSE)</f>
        <v>Max Brennan</v>
      </c>
      <c r="G208" s="152" t="str">
        <f>+VLOOKUP(E208,Participants!$A$1:$F$1449,4,FALSE)</f>
        <v>SYL</v>
      </c>
      <c r="H208" s="154" t="str">
        <f>+VLOOKUP(E208,Participants!$A$1:$F$1449,5,FALSE)</f>
        <v>M</v>
      </c>
      <c r="I208" s="152">
        <f>+VLOOKUP(E208,Participants!$A$1:$F$1449,3,FALSE)</f>
        <v>1</v>
      </c>
      <c r="J208" s="152" t="str">
        <f>+VLOOKUP(E208,Participants!$A$1:$G$1449,7,FALSE)</f>
        <v>DEV BOYS</v>
      </c>
      <c r="K208" s="152">
        <f t="shared" si="3"/>
        <v>80</v>
      </c>
      <c r="L208" s="152"/>
    </row>
    <row r="209" spans="1:27" ht="15.75" customHeight="1" x14ac:dyDescent="0.3">
      <c r="A209" s="150" t="s">
        <v>1</v>
      </c>
      <c r="B209" s="151"/>
      <c r="C209" s="151">
        <v>11.39</v>
      </c>
      <c r="D209" s="151">
        <v>1</v>
      </c>
      <c r="E209" s="151">
        <v>406</v>
      </c>
      <c r="F209" s="152" t="str">
        <f>+VLOOKUP(E209,Participants!$A$1:$F$1449,2,FALSE)</f>
        <v>Wilder Sargent</v>
      </c>
      <c r="G209" s="152" t="str">
        <f>+VLOOKUP(E209,Participants!$A$1:$F$1449,4,FALSE)</f>
        <v>PHL</v>
      </c>
      <c r="H209" s="152" t="str">
        <f>+VLOOKUP(E209,Participants!$A$1:$F$1449,5,FALSE)</f>
        <v>M</v>
      </c>
      <c r="I209" s="152">
        <f>+VLOOKUP(E209,Participants!$A$1:$F$1449,3,FALSE)</f>
        <v>0</v>
      </c>
      <c r="J209" s="152" t="str">
        <f>+VLOOKUP(E209,Participants!$A$1:$G$1449,7,FALSE)</f>
        <v>DEV BOYS</v>
      </c>
      <c r="K209" s="152">
        <f t="shared" si="3"/>
        <v>81</v>
      </c>
      <c r="L209" s="152"/>
    </row>
    <row r="210" spans="1:27" ht="15.75" customHeight="1" x14ac:dyDescent="0.3">
      <c r="A210" s="150" t="s">
        <v>1</v>
      </c>
      <c r="B210" s="151"/>
      <c r="C210" s="151">
        <v>11.68</v>
      </c>
      <c r="D210" s="151">
        <v>4</v>
      </c>
      <c r="E210" s="151">
        <v>273</v>
      </c>
      <c r="F210" s="152" t="str">
        <f>+VLOOKUP(E210,Participants!$A$1:$F$1449,2,FALSE)</f>
        <v>Jacob Matthews</v>
      </c>
      <c r="G210" s="152" t="str">
        <f>+VLOOKUP(E210,Participants!$A$1:$F$1449,4,FALSE)</f>
        <v>JBS</v>
      </c>
      <c r="H210" s="152" t="str">
        <f>+VLOOKUP(E210,Participants!$A$1:$F$1449,5,FALSE)</f>
        <v>M</v>
      </c>
      <c r="I210" s="152">
        <f>+VLOOKUP(E210,Participants!$A$1:$F$1449,3,FALSE)</f>
        <v>2</v>
      </c>
      <c r="J210" s="152" t="str">
        <f>+VLOOKUP(E210,Participants!$A$1:$G$1449,7,FALSE)</f>
        <v>DEV BOYS</v>
      </c>
      <c r="K210" s="152">
        <f t="shared" si="3"/>
        <v>82</v>
      </c>
      <c r="L210" s="152"/>
    </row>
    <row r="211" spans="1:27" ht="15.75" customHeight="1" x14ac:dyDescent="0.3">
      <c r="A211" s="150" t="s">
        <v>1</v>
      </c>
      <c r="B211" s="151"/>
      <c r="C211" s="151">
        <v>11.86</v>
      </c>
      <c r="D211" s="151">
        <v>3</v>
      </c>
      <c r="E211" s="151">
        <v>935</v>
      </c>
      <c r="F211" s="152" t="str">
        <f>+VLOOKUP(E211,Participants!$A$1:$F$1449,2,FALSE)</f>
        <v>Alexander Hochenberger</v>
      </c>
      <c r="G211" s="152" t="str">
        <f>+VLOOKUP(E211,Participants!$A$1:$F$1449,4,FALSE)</f>
        <v>SBS</v>
      </c>
      <c r="H211" s="152" t="str">
        <f>+VLOOKUP(E211,Participants!$A$1:$F$1449,5,FALSE)</f>
        <v>M</v>
      </c>
      <c r="I211" s="152">
        <f>+VLOOKUP(E211,Participants!$A$1:$F$1449,3,FALSE)</f>
        <v>2</v>
      </c>
      <c r="J211" s="152" t="str">
        <f>+VLOOKUP(E211,Participants!$A$1:$G$1449,7,FALSE)</f>
        <v>DEV BOYS</v>
      </c>
      <c r="K211" s="152">
        <f t="shared" si="3"/>
        <v>83</v>
      </c>
      <c r="L211" s="152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</row>
    <row r="212" spans="1:27" ht="15.75" customHeight="1" x14ac:dyDescent="0.3">
      <c r="A212" s="5" t="s">
        <v>1</v>
      </c>
      <c r="B212" s="6"/>
      <c r="C212" s="6"/>
      <c r="D212" s="6">
        <v>6</v>
      </c>
      <c r="E212" s="6"/>
      <c r="F212" s="8" t="e">
        <f>+VLOOKUP(E212,Participants!$A$1:$F$1449,2,FALSE)</f>
        <v>#N/A</v>
      </c>
      <c r="G212" s="8" t="e">
        <f>+VLOOKUP(E212,Participants!$A$1:$F$1449,4,FALSE)</f>
        <v>#N/A</v>
      </c>
      <c r="H212" s="8" t="e">
        <f>+VLOOKUP(E212,Participants!$A$1:$F$1449,5,FALSE)</f>
        <v>#N/A</v>
      </c>
      <c r="I212" s="8" t="e">
        <f>+VLOOKUP(E212,Participants!$A$1:$F$1449,3,FALSE)</f>
        <v>#N/A</v>
      </c>
      <c r="J212" s="8" t="e">
        <f>+VLOOKUP(E212,Participants!$A$1:$G$1449,7,FALSE)</f>
        <v>#N/A</v>
      </c>
      <c r="K212" s="8"/>
      <c r="L212" s="8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</row>
    <row r="213" spans="1:27" ht="15.75" customHeight="1" x14ac:dyDescent="0.25">
      <c r="B213" s="78"/>
      <c r="C213" s="79"/>
      <c r="D213" s="6"/>
      <c r="E213" s="80"/>
    </row>
    <row r="214" spans="1:27" ht="15.75" customHeight="1" x14ac:dyDescent="0.25">
      <c r="B214" s="78"/>
      <c r="C214" s="79"/>
      <c r="E214" s="80"/>
    </row>
    <row r="215" spans="1:27" ht="15.75" customHeight="1" x14ac:dyDescent="0.25">
      <c r="B215" s="78"/>
      <c r="C215" s="79"/>
      <c r="E215" s="80"/>
    </row>
    <row r="216" spans="1:27" ht="15.75" customHeight="1" x14ac:dyDescent="0.25">
      <c r="B216" s="78"/>
      <c r="C216" s="79"/>
      <c r="E216" s="80"/>
    </row>
    <row r="217" spans="1:27" ht="15.75" customHeight="1" x14ac:dyDescent="0.25">
      <c r="B217" s="78"/>
      <c r="C217" s="79"/>
      <c r="E217" s="80"/>
    </row>
    <row r="218" spans="1:27" ht="15.75" customHeight="1" x14ac:dyDescent="0.25">
      <c r="B218" s="78"/>
      <c r="C218" s="79"/>
      <c r="E218" s="80"/>
    </row>
    <row r="219" spans="1:27" ht="15.75" customHeight="1" x14ac:dyDescent="0.25">
      <c r="B219" s="78"/>
      <c r="C219" s="79"/>
      <c r="E219" s="80"/>
    </row>
    <row r="220" spans="1:27" ht="15.75" customHeight="1" x14ac:dyDescent="0.25">
      <c r="B220" s="78"/>
      <c r="C220" s="79"/>
      <c r="E220" s="80"/>
    </row>
    <row r="221" spans="1:27" ht="15.75" customHeight="1" x14ac:dyDescent="0.25">
      <c r="B221" s="81" t="s">
        <v>16</v>
      </c>
      <c r="C221" s="81" t="s">
        <v>19</v>
      </c>
      <c r="D221" s="81" t="s">
        <v>26</v>
      </c>
      <c r="E221" s="82" t="s">
        <v>29</v>
      </c>
      <c r="F221" s="81" t="s">
        <v>32</v>
      </c>
      <c r="G221" s="81" t="s">
        <v>35</v>
      </c>
      <c r="H221" s="81" t="s">
        <v>38</v>
      </c>
      <c r="I221" s="81" t="s">
        <v>40</v>
      </c>
      <c r="J221" s="81" t="s">
        <v>42</v>
      </c>
      <c r="K221" s="81" t="s">
        <v>45</v>
      </c>
      <c r="L221" s="81" t="s">
        <v>48</v>
      </c>
      <c r="M221" s="81" t="s">
        <v>51</v>
      </c>
      <c r="N221" s="81" t="s">
        <v>54</v>
      </c>
      <c r="O221" s="81" t="s">
        <v>57</v>
      </c>
      <c r="P221" s="81" t="s">
        <v>60</v>
      </c>
      <c r="Q221" s="81" t="s">
        <v>63</v>
      </c>
      <c r="R221" s="81" t="s">
        <v>66</v>
      </c>
      <c r="S221" s="81" t="s">
        <v>69</v>
      </c>
      <c r="T221" s="81" t="s">
        <v>72</v>
      </c>
      <c r="U221" s="81" t="s">
        <v>75</v>
      </c>
      <c r="V221" s="81" t="s">
        <v>78</v>
      </c>
      <c r="W221" s="81" t="s">
        <v>81</v>
      </c>
      <c r="X221" s="81" t="s">
        <v>86</v>
      </c>
      <c r="Y221" t="s">
        <v>89</v>
      </c>
      <c r="Z221" t="s">
        <v>92</v>
      </c>
      <c r="AA221" s="81" t="s">
        <v>1110</v>
      </c>
    </row>
    <row r="222" spans="1:27" ht="15.75" customHeight="1" x14ac:dyDescent="0.25">
      <c r="A222" s="73" t="s">
        <v>22</v>
      </c>
      <c r="B222">
        <f t="shared" ref="B222:K227" si="4">+SUMIFS($L$2:$L$212,$J$2:$J$212,$A222,$G$2:$G$212,B$221)</f>
        <v>1</v>
      </c>
      <c r="C222">
        <f t="shared" si="4"/>
        <v>10</v>
      </c>
      <c r="D222">
        <f t="shared" si="4"/>
        <v>4</v>
      </c>
      <c r="E222">
        <f t="shared" si="4"/>
        <v>0</v>
      </c>
      <c r="F222">
        <f t="shared" si="4"/>
        <v>0</v>
      </c>
      <c r="G222">
        <f t="shared" si="4"/>
        <v>0</v>
      </c>
      <c r="H222">
        <f t="shared" si="4"/>
        <v>10</v>
      </c>
      <c r="I222">
        <f t="shared" si="4"/>
        <v>5</v>
      </c>
      <c r="J222">
        <f t="shared" si="4"/>
        <v>0</v>
      </c>
      <c r="K222">
        <f t="shared" si="4"/>
        <v>0</v>
      </c>
      <c r="L222">
        <f t="shared" ref="L222:Z227" si="5">+SUMIFS($L$2:$L$212,$J$2:$J$212,$A222,$G$2:$G$212,L$221)</f>
        <v>0</v>
      </c>
      <c r="M222">
        <f t="shared" si="5"/>
        <v>0</v>
      </c>
      <c r="N222">
        <f t="shared" si="5"/>
        <v>0</v>
      </c>
      <c r="O222">
        <f t="shared" si="5"/>
        <v>0</v>
      </c>
      <c r="P222">
        <f t="shared" si="5"/>
        <v>0</v>
      </c>
      <c r="Q222">
        <f t="shared" si="5"/>
        <v>0</v>
      </c>
      <c r="R222">
        <f t="shared" si="5"/>
        <v>6</v>
      </c>
      <c r="S222">
        <f t="shared" si="5"/>
        <v>0</v>
      </c>
      <c r="T222">
        <f t="shared" si="5"/>
        <v>3</v>
      </c>
      <c r="U222">
        <f t="shared" si="5"/>
        <v>0</v>
      </c>
      <c r="V222">
        <f t="shared" si="5"/>
        <v>0</v>
      </c>
      <c r="W222">
        <f t="shared" si="5"/>
        <v>0</v>
      </c>
      <c r="X222">
        <f t="shared" si="5"/>
        <v>0</v>
      </c>
      <c r="Y222">
        <f t="shared" si="5"/>
        <v>0</v>
      </c>
      <c r="Z222">
        <f t="shared" si="5"/>
        <v>0</v>
      </c>
      <c r="AA222">
        <f t="shared" ref="AA222:AA227" si="6">SUM(B222:Z222)</f>
        <v>39</v>
      </c>
    </row>
    <row r="223" spans="1:27" ht="15.75" customHeight="1" x14ac:dyDescent="0.25">
      <c r="A223" t="s">
        <v>84</v>
      </c>
      <c r="B223">
        <f t="shared" si="4"/>
        <v>10</v>
      </c>
      <c r="C223">
        <f t="shared" si="4"/>
        <v>9.5</v>
      </c>
      <c r="D223">
        <f t="shared" si="4"/>
        <v>1</v>
      </c>
      <c r="E223">
        <f t="shared" si="4"/>
        <v>0</v>
      </c>
      <c r="F223">
        <f t="shared" si="4"/>
        <v>0</v>
      </c>
      <c r="G223">
        <f t="shared" si="4"/>
        <v>0</v>
      </c>
      <c r="H223">
        <f t="shared" si="4"/>
        <v>0</v>
      </c>
      <c r="I223">
        <f t="shared" si="4"/>
        <v>8</v>
      </c>
      <c r="J223">
        <f t="shared" si="4"/>
        <v>0</v>
      </c>
      <c r="K223">
        <f t="shared" si="4"/>
        <v>0</v>
      </c>
      <c r="L223">
        <f t="shared" si="5"/>
        <v>0</v>
      </c>
      <c r="M223">
        <f t="shared" si="5"/>
        <v>0</v>
      </c>
      <c r="N223">
        <f t="shared" si="5"/>
        <v>0</v>
      </c>
      <c r="O223">
        <f t="shared" si="5"/>
        <v>0</v>
      </c>
      <c r="P223">
        <f t="shared" si="5"/>
        <v>0</v>
      </c>
      <c r="Q223">
        <f t="shared" si="5"/>
        <v>0</v>
      </c>
      <c r="R223">
        <f t="shared" si="5"/>
        <v>0</v>
      </c>
      <c r="S223">
        <f t="shared" si="5"/>
        <v>0</v>
      </c>
      <c r="T223">
        <f t="shared" si="5"/>
        <v>0</v>
      </c>
      <c r="U223">
        <f t="shared" si="5"/>
        <v>0</v>
      </c>
      <c r="V223">
        <f t="shared" si="5"/>
        <v>3.5</v>
      </c>
      <c r="W223">
        <f t="shared" si="5"/>
        <v>0</v>
      </c>
      <c r="X223">
        <f t="shared" si="5"/>
        <v>0</v>
      </c>
      <c r="Y223">
        <f t="shared" si="5"/>
        <v>0</v>
      </c>
      <c r="Z223">
        <f t="shared" si="5"/>
        <v>7</v>
      </c>
      <c r="AA223">
        <f t="shared" si="6"/>
        <v>39</v>
      </c>
    </row>
    <row r="224" spans="1:27" ht="15.75" customHeight="1" x14ac:dyDescent="0.25">
      <c r="A224" t="s">
        <v>132</v>
      </c>
      <c r="B224">
        <f t="shared" si="4"/>
        <v>0</v>
      </c>
      <c r="C224">
        <f t="shared" si="4"/>
        <v>0</v>
      </c>
      <c r="D224">
        <f t="shared" si="4"/>
        <v>0</v>
      </c>
      <c r="E224">
        <f t="shared" si="4"/>
        <v>0</v>
      </c>
      <c r="F224">
        <f t="shared" si="4"/>
        <v>0</v>
      </c>
      <c r="G224">
        <f t="shared" si="4"/>
        <v>0</v>
      </c>
      <c r="H224">
        <f t="shared" si="4"/>
        <v>0</v>
      </c>
      <c r="I224">
        <f t="shared" si="4"/>
        <v>0</v>
      </c>
      <c r="J224">
        <f t="shared" si="4"/>
        <v>0</v>
      </c>
      <c r="K224">
        <f t="shared" si="4"/>
        <v>0</v>
      </c>
      <c r="L224">
        <f t="shared" si="5"/>
        <v>0</v>
      </c>
      <c r="M224">
        <f t="shared" si="5"/>
        <v>0</v>
      </c>
      <c r="N224">
        <f t="shared" si="5"/>
        <v>0</v>
      </c>
      <c r="O224">
        <f t="shared" si="5"/>
        <v>0</v>
      </c>
      <c r="P224">
        <f t="shared" si="5"/>
        <v>0</v>
      </c>
      <c r="Q224">
        <f t="shared" si="5"/>
        <v>0</v>
      </c>
      <c r="R224">
        <f t="shared" si="5"/>
        <v>0</v>
      </c>
      <c r="S224">
        <f t="shared" si="5"/>
        <v>0</v>
      </c>
      <c r="T224">
        <f t="shared" si="5"/>
        <v>0</v>
      </c>
      <c r="U224">
        <f t="shared" si="5"/>
        <v>0</v>
      </c>
      <c r="V224">
        <f t="shared" si="5"/>
        <v>0</v>
      </c>
      <c r="W224">
        <f t="shared" si="5"/>
        <v>0</v>
      </c>
      <c r="X224">
        <f t="shared" si="5"/>
        <v>0</v>
      </c>
      <c r="Y224">
        <f t="shared" si="5"/>
        <v>0</v>
      </c>
      <c r="Z224">
        <f t="shared" si="5"/>
        <v>0</v>
      </c>
      <c r="AA224">
        <f t="shared" si="6"/>
        <v>0</v>
      </c>
    </row>
    <row r="225" spans="1:27" ht="15.75" customHeight="1" x14ac:dyDescent="0.25">
      <c r="A225" t="s">
        <v>151</v>
      </c>
      <c r="B225">
        <f t="shared" si="4"/>
        <v>0</v>
      </c>
      <c r="C225">
        <f t="shared" si="4"/>
        <v>0</v>
      </c>
      <c r="D225">
        <f t="shared" si="4"/>
        <v>0</v>
      </c>
      <c r="E225">
        <f t="shared" si="4"/>
        <v>0</v>
      </c>
      <c r="F225">
        <f t="shared" si="4"/>
        <v>0</v>
      </c>
      <c r="G225">
        <f t="shared" si="4"/>
        <v>0</v>
      </c>
      <c r="H225">
        <f t="shared" si="4"/>
        <v>0</v>
      </c>
      <c r="I225">
        <f t="shared" si="4"/>
        <v>0</v>
      </c>
      <c r="J225">
        <f t="shared" si="4"/>
        <v>0</v>
      </c>
      <c r="K225">
        <f t="shared" si="4"/>
        <v>0</v>
      </c>
      <c r="L225">
        <f t="shared" si="5"/>
        <v>0</v>
      </c>
      <c r="M225">
        <f t="shared" si="5"/>
        <v>0</v>
      </c>
      <c r="N225">
        <f t="shared" si="5"/>
        <v>0</v>
      </c>
      <c r="O225">
        <f t="shared" si="5"/>
        <v>0</v>
      </c>
      <c r="P225">
        <f t="shared" si="5"/>
        <v>0</v>
      </c>
      <c r="Q225">
        <f t="shared" si="5"/>
        <v>0</v>
      </c>
      <c r="R225">
        <f t="shared" si="5"/>
        <v>0</v>
      </c>
      <c r="S225">
        <f t="shared" si="5"/>
        <v>0</v>
      </c>
      <c r="T225">
        <f t="shared" si="5"/>
        <v>0</v>
      </c>
      <c r="U225">
        <f t="shared" si="5"/>
        <v>0</v>
      </c>
      <c r="V225">
        <f t="shared" si="5"/>
        <v>0</v>
      </c>
      <c r="W225">
        <f t="shared" si="5"/>
        <v>0</v>
      </c>
      <c r="X225">
        <f t="shared" si="5"/>
        <v>0</v>
      </c>
      <c r="Y225">
        <f t="shared" si="5"/>
        <v>0</v>
      </c>
      <c r="Z225">
        <f t="shared" si="5"/>
        <v>0</v>
      </c>
      <c r="AA225">
        <f t="shared" si="6"/>
        <v>0</v>
      </c>
    </row>
    <row r="226" spans="1:27" ht="15.75" customHeight="1" x14ac:dyDescent="0.25">
      <c r="A226" t="s">
        <v>166</v>
      </c>
      <c r="B226">
        <f t="shared" si="4"/>
        <v>0</v>
      </c>
      <c r="C226">
        <f t="shared" si="4"/>
        <v>0</v>
      </c>
      <c r="D226">
        <f t="shared" si="4"/>
        <v>0</v>
      </c>
      <c r="E226">
        <f t="shared" si="4"/>
        <v>0</v>
      </c>
      <c r="F226">
        <f t="shared" si="4"/>
        <v>0</v>
      </c>
      <c r="G226">
        <f t="shared" si="4"/>
        <v>0</v>
      </c>
      <c r="H226">
        <f t="shared" si="4"/>
        <v>0</v>
      </c>
      <c r="I226">
        <f t="shared" si="4"/>
        <v>0</v>
      </c>
      <c r="J226">
        <f t="shared" si="4"/>
        <v>0</v>
      </c>
      <c r="K226">
        <f t="shared" si="4"/>
        <v>0</v>
      </c>
      <c r="L226">
        <f t="shared" si="5"/>
        <v>0</v>
      </c>
      <c r="M226">
        <f t="shared" si="5"/>
        <v>0</v>
      </c>
      <c r="N226">
        <f t="shared" si="5"/>
        <v>0</v>
      </c>
      <c r="O226">
        <f t="shared" si="5"/>
        <v>0</v>
      </c>
      <c r="P226">
        <f t="shared" si="5"/>
        <v>0</v>
      </c>
      <c r="Q226">
        <f t="shared" si="5"/>
        <v>0</v>
      </c>
      <c r="R226">
        <f t="shared" si="5"/>
        <v>0</v>
      </c>
      <c r="S226">
        <f t="shared" si="5"/>
        <v>0</v>
      </c>
      <c r="T226">
        <f t="shared" si="5"/>
        <v>0</v>
      </c>
      <c r="U226">
        <f t="shared" si="5"/>
        <v>0</v>
      </c>
      <c r="V226">
        <f t="shared" si="5"/>
        <v>0</v>
      </c>
      <c r="W226">
        <f t="shared" si="5"/>
        <v>0</v>
      </c>
      <c r="X226">
        <f t="shared" si="5"/>
        <v>0</v>
      </c>
      <c r="Y226">
        <f t="shared" si="5"/>
        <v>0</v>
      </c>
      <c r="Z226">
        <f t="shared" si="5"/>
        <v>0</v>
      </c>
      <c r="AA226">
        <f t="shared" si="6"/>
        <v>0</v>
      </c>
    </row>
    <row r="227" spans="1:27" ht="15.75" customHeight="1" x14ac:dyDescent="0.25">
      <c r="A227" t="s">
        <v>178</v>
      </c>
      <c r="B227">
        <f t="shared" si="4"/>
        <v>0</v>
      </c>
      <c r="C227">
        <f t="shared" si="4"/>
        <v>0</v>
      </c>
      <c r="D227">
        <f t="shared" si="4"/>
        <v>0</v>
      </c>
      <c r="E227">
        <f t="shared" si="4"/>
        <v>0</v>
      </c>
      <c r="F227">
        <f t="shared" si="4"/>
        <v>0</v>
      </c>
      <c r="G227">
        <f t="shared" si="4"/>
        <v>0</v>
      </c>
      <c r="H227">
        <f t="shared" si="4"/>
        <v>0</v>
      </c>
      <c r="I227">
        <f t="shared" si="4"/>
        <v>0</v>
      </c>
      <c r="J227">
        <f t="shared" si="4"/>
        <v>0</v>
      </c>
      <c r="K227">
        <f t="shared" si="4"/>
        <v>0</v>
      </c>
      <c r="L227">
        <f t="shared" si="5"/>
        <v>0</v>
      </c>
      <c r="M227">
        <f t="shared" si="5"/>
        <v>0</v>
      </c>
      <c r="N227">
        <f t="shared" si="5"/>
        <v>0</v>
      </c>
      <c r="O227">
        <f t="shared" si="5"/>
        <v>0</v>
      </c>
      <c r="P227">
        <f t="shared" si="5"/>
        <v>0</v>
      </c>
      <c r="Q227">
        <f t="shared" si="5"/>
        <v>0</v>
      </c>
      <c r="R227">
        <f t="shared" si="5"/>
        <v>0</v>
      </c>
      <c r="S227">
        <f t="shared" si="5"/>
        <v>0</v>
      </c>
      <c r="T227">
        <f t="shared" si="5"/>
        <v>0</v>
      </c>
      <c r="U227">
        <f t="shared" si="5"/>
        <v>0</v>
      </c>
      <c r="V227">
        <f t="shared" si="5"/>
        <v>0</v>
      </c>
      <c r="W227">
        <f t="shared" si="5"/>
        <v>0</v>
      </c>
      <c r="X227">
        <f t="shared" si="5"/>
        <v>0</v>
      </c>
      <c r="Y227">
        <f t="shared" si="5"/>
        <v>0</v>
      </c>
      <c r="Z227">
        <f t="shared" si="5"/>
        <v>0</v>
      </c>
      <c r="AA227">
        <f t="shared" si="6"/>
        <v>0</v>
      </c>
    </row>
    <row r="228" spans="1:27" ht="15.75" customHeight="1" x14ac:dyDescent="0.25">
      <c r="B228" s="78"/>
      <c r="C228" s="79"/>
      <c r="E228" s="80"/>
    </row>
    <row r="229" spans="1:27" ht="15.75" customHeight="1" x14ac:dyDescent="0.25">
      <c r="B229" s="78"/>
      <c r="C229" s="79"/>
      <c r="E229" s="80"/>
    </row>
    <row r="230" spans="1:27" ht="15.75" customHeight="1" x14ac:dyDescent="0.25">
      <c r="B230" s="78"/>
      <c r="C230" s="79"/>
      <c r="E230" s="80"/>
    </row>
    <row r="231" spans="1:27" ht="15.75" customHeight="1" x14ac:dyDescent="0.25">
      <c r="B231" s="78"/>
      <c r="C231" s="79"/>
      <c r="E231" s="80"/>
    </row>
    <row r="232" spans="1:27" ht="15.75" customHeight="1" x14ac:dyDescent="0.25">
      <c r="B232" s="78"/>
      <c r="C232" s="79"/>
      <c r="E232" s="80"/>
    </row>
    <row r="233" spans="1:27" ht="15.75" customHeight="1" x14ac:dyDescent="0.25">
      <c r="B233" s="78"/>
      <c r="C233" s="79"/>
      <c r="E233" s="80"/>
    </row>
    <row r="234" spans="1:27" ht="15.75" customHeight="1" x14ac:dyDescent="0.25">
      <c r="B234" s="78"/>
      <c r="C234" s="79"/>
      <c r="E234" s="80"/>
    </row>
    <row r="235" spans="1:27" ht="15.75" customHeight="1" x14ac:dyDescent="0.25">
      <c r="B235" s="78"/>
      <c r="C235" s="79"/>
      <c r="E235" s="80"/>
    </row>
    <row r="236" spans="1:27" ht="15.75" customHeight="1" x14ac:dyDescent="0.25">
      <c r="B236" s="78"/>
      <c r="C236" s="79"/>
      <c r="E236" s="80"/>
    </row>
    <row r="237" spans="1:27" ht="15.75" customHeight="1" x14ac:dyDescent="0.25">
      <c r="B237" s="78"/>
      <c r="C237" s="79"/>
      <c r="E237" s="80"/>
    </row>
    <row r="238" spans="1:27" ht="15.75" customHeight="1" x14ac:dyDescent="0.25">
      <c r="B238" s="78"/>
      <c r="C238" s="79"/>
      <c r="E238" s="80"/>
    </row>
    <row r="239" spans="1:27" ht="15.75" customHeight="1" x14ac:dyDescent="0.25">
      <c r="B239" s="78"/>
      <c r="C239" s="79"/>
      <c r="E239" s="80"/>
    </row>
    <row r="240" spans="1:27" ht="15.75" customHeight="1" x14ac:dyDescent="0.25">
      <c r="B240" s="78"/>
      <c r="C240" s="79"/>
      <c r="E240" s="80"/>
    </row>
    <row r="241" spans="2:5" ht="15.75" customHeight="1" x14ac:dyDescent="0.25">
      <c r="B241" s="78"/>
      <c r="C241" s="79"/>
      <c r="E241" s="80"/>
    </row>
    <row r="242" spans="2:5" ht="15.75" customHeight="1" x14ac:dyDescent="0.25">
      <c r="B242" s="78"/>
      <c r="C242" s="79"/>
      <c r="E242" s="80"/>
    </row>
    <row r="243" spans="2:5" ht="15.75" customHeight="1" x14ac:dyDescent="0.25">
      <c r="B243" s="78"/>
      <c r="C243" s="79"/>
      <c r="E243" s="80"/>
    </row>
    <row r="244" spans="2:5" ht="15.75" customHeight="1" x14ac:dyDescent="0.25">
      <c r="B244" s="78"/>
      <c r="C244" s="79"/>
      <c r="E244" s="80"/>
    </row>
    <row r="245" spans="2:5" ht="15.75" customHeight="1" x14ac:dyDescent="0.25">
      <c r="B245" s="78"/>
      <c r="C245" s="79"/>
      <c r="E245" s="80"/>
    </row>
    <row r="246" spans="2:5" ht="15.75" customHeight="1" x14ac:dyDescent="0.25">
      <c r="B246" s="78"/>
      <c r="C246" s="79"/>
      <c r="E246" s="80"/>
    </row>
    <row r="247" spans="2:5" ht="15.75" customHeight="1" x14ac:dyDescent="0.25">
      <c r="B247" s="78"/>
      <c r="C247" s="79"/>
      <c r="E247" s="80"/>
    </row>
    <row r="248" spans="2:5" ht="15.75" customHeight="1" x14ac:dyDescent="0.25">
      <c r="B248" s="78"/>
      <c r="C248" s="79"/>
      <c r="E248" s="80"/>
    </row>
    <row r="249" spans="2:5" ht="15.75" customHeight="1" x14ac:dyDescent="0.25">
      <c r="B249" s="78"/>
      <c r="C249" s="79"/>
      <c r="E249" s="80"/>
    </row>
    <row r="250" spans="2:5" ht="15.75" customHeight="1" x14ac:dyDescent="0.25">
      <c r="B250" s="78"/>
      <c r="C250" s="79"/>
      <c r="E250" s="80"/>
    </row>
    <row r="251" spans="2:5" ht="15.75" customHeight="1" x14ac:dyDescent="0.25">
      <c r="B251" s="78"/>
      <c r="C251" s="79"/>
      <c r="E251" s="80"/>
    </row>
    <row r="252" spans="2:5" ht="15.75" customHeight="1" x14ac:dyDescent="0.25">
      <c r="B252" s="78"/>
      <c r="C252" s="79"/>
      <c r="E252" s="80"/>
    </row>
    <row r="253" spans="2:5" ht="15.75" customHeight="1" x14ac:dyDescent="0.25">
      <c r="B253" s="78"/>
      <c r="C253" s="79"/>
      <c r="E253" s="80"/>
    </row>
    <row r="254" spans="2:5" ht="15.75" customHeight="1" x14ac:dyDescent="0.25">
      <c r="B254" s="78"/>
      <c r="C254" s="79"/>
      <c r="E254" s="80"/>
    </row>
    <row r="255" spans="2:5" ht="15.75" customHeight="1" x14ac:dyDescent="0.25">
      <c r="B255" s="78"/>
      <c r="C255" s="79"/>
      <c r="E255" s="80"/>
    </row>
    <row r="256" spans="2:5" ht="15.75" customHeight="1" x14ac:dyDescent="0.25">
      <c r="B256" s="78"/>
      <c r="C256" s="79"/>
      <c r="E256" s="80"/>
    </row>
    <row r="257" spans="2:5" ht="15.75" customHeight="1" x14ac:dyDescent="0.25">
      <c r="B257" s="78"/>
      <c r="C257" s="79"/>
      <c r="E257" s="80"/>
    </row>
    <row r="258" spans="2:5" ht="15.75" customHeight="1" x14ac:dyDescent="0.25">
      <c r="B258" s="78"/>
      <c r="C258" s="79"/>
      <c r="E258" s="80"/>
    </row>
    <row r="259" spans="2:5" ht="15.75" customHeight="1" x14ac:dyDescent="0.25">
      <c r="B259" s="78"/>
      <c r="C259" s="79"/>
      <c r="E259" s="80"/>
    </row>
    <row r="260" spans="2:5" ht="15.75" customHeight="1" x14ac:dyDescent="0.25">
      <c r="B260" s="78"/>
      <c r="C260" s="79"/>
      <c r="E260" s="80"/>
    </row>
    <row r="261" spans="2:5" ht="15.75" customHeight="1" x14ac:dyDescent="0.25">
      <c r="B261" s="78"/>
      <c r="C261" s="79"/>
      <c r="E261" s="80"/>
    </row>
    <row r="262" spans="2:5" ht="15.75" customHeight="1" x14ac:dyDescent="0.25">
      <c r="B262" s="78"/>
      <c r="C262" s="79"/>
      <c r="E262" s="80"/>
    </row>
    <row r="263" spans="2:5" ht="15.75" customHeight="1" x14ac:dyDescent="0.25">
      <c r="B263" s="78"/>
      <c r="C263" s="79"/>
      <c r="E263" s="80"/>
    </row>
    <row r="264" spans="2:5" ht="15.75" customHeight="1" x14ac:dyDescent="0.25">
      <c r="B264" s="78"/>
      <c r="C264" s="79"/>
      <c r="E264" s="80"/>
    </row>
    <row r="265" spans="2:5" ht="15.75" customHeight="1" x14ac:dyDescent="0.25">
      <c r="B265" s="78"/>
      <c r="C265" s="79"/>
      <c r="E265" s="80"/>
    </row>
    <row r="266" spans="2:5" ht="15.75" customHeight="1" x14ac:dyDescent="0.25">
      <c r="B266" s="78"/>
      <c r="C266" s="79"/>
      <c r="E266" s="80"/>
    </row>
    <row r="267" spans="2:5" ht="15.75" customHeight="1" x14ac:dyDescent="0.25">
      <c r="B267" s="78"/>
      <c r="C267" s="79"/>
      <c r="E267" s="80"/>
    </row>
    <row r="268" spans="2:5" ht="15.75" customHeight="1" x14ac:dyDescent="0.25">
      <c r="B268" s="78"/>
      <c r="C268" s="79"/>
      <c r="E268" s="80"/>
    </row>
    <row r="269" spans="2:5" ht="15.75" customHeight="1" x14ac:dyDescent="0.25">
      <c r="B269" s="78"/>
      <c r="C269" s="79"/>
      <c r="E269" s="80"/>
    </row>
    <row r="270" spans="2:5" ht="15.75" customHeight="1" x14ac:dyDescent="0.25">
      <c r="B270" s="78"/>
      <c r="C270" s="79"/>
      <c r="E270" s="80"/>
    </row>
    <row r="271" spans="2:5" ht="15.75" customHeight="1" x14ac:dyDescent="0.25">
      <c r="B271" s="78"/>
      <c r="C271" s="79"/>
      <c r="E271" s="80"/>
    </row>
    <row r="272" spans="2:5" ht="15.75" customHeight="1" x14ac:dyDescent="0.25">
      <c r="B272" s="78"/>
      <c r="C272" s="79"/>
      <c r="E272" s="80"/>
    </row>
    <row r="273" spans="2:5" ht="15.75" customHeight="1" x14ac:dyDescent="0.25">
      <c r="B273" s="78"/>
      <c r="C273" s="79"/>
      <c r="E273" s="80"/>
    </row>
    <row r="274" spans="2:5" ht="15.75" customHeight="1" x14ac:dyDescent="0.25">
      <c r="B274" s="78"/>
      <c r="C274" s="79"/>
      <c r="E274" s="80"/>
    </row>
    <row r="275" spans="2:5" ht="15.75" customHeight="1" x14ac:dyDescent="0.25">
      <c r="B275" s="78"/>
      <c r="C275" s="79"/>
      <c r="E275" s="80"/>
    </row>
    <row r="276" spans="2:5" ht="15.75" customHeight="1" x14ac:dyDescent="0.25">
      <c r="B276" s="78"/>
      <c r="C276" s="79"/>
      <c r="E276" s="80"/>
    </row>
    <row r="277" spans="2:5" ht="15.75" customHeight="1" x14ac:dyDescent="0.25">
      <c r="B277" s="78"/>
      <c r="C277" s="79"/>
      <c r="E277" s="80"/>
    </row>
    <row r="278" spans="2:5" ht="15.75" customHeight="1" x14ac:dyDescent="0.25">
      <c r="B278" s="78"/>
      <c r="C278" s="79"/>
      <c r="E278" s="80"/>
    </row>
    <row r="279" spans="2:5" ht="15.75" customHeight="1" x14ac:dyDescent="0.25">
      <c r="B279" s="78"/>
      <c r="C279" s="79"/>
      <c r="E279" s="80"/>
    </row>
    <row r="280" spans="2:5" ht="15.75" customHeight="1" x14ac:dyDescent="0.25">
      <c r="B280" s="78"/>
      <c r="C280" s="79"/>
      <c r="E280" s="80"/>
    </row>
    <row r="281" spans="2:5" ht="15.75" customHeight="1" x14ac:dyDescent="0.25">
      <c r="B281" s="78"/>
      <c r="C281" s="79"/>
      <c r="E281" s="80"/>
    </row>
    <row r="282" spans="2:5" ht="15.75" customHeight="1" x14ac:dyDescent="0.25">
      <c r="B282" s="78"/>
      <c r="C282" s="79"/>
      <c r="E282" s="80"/>
    </row>
    <row r="283" spans="2:5" ht="15.75" customHeight="1" x14ac:dyDescent="0.25">
      <c r="B283" s="78"/>
      <c r="C283" s="79"/>
      <c r="E283" s="80"/>
    </row>
    <row r="284" spans="2:5" ht="15.75" customHeight="1" x14ac:dyDescent="0.25">
      <c r="B284" s="78"/>
      <c r="C284" s="79"/>
      <c r="E284" s="80"/>
    </row>
    <row r="285" spans="2:5" ht="15.75" customHeight="1" x14ac:dyDescent="0.25">
      <c r="B285" s="78"/>
      <c r="C285" s="79"/>
      <c r="E285" s="80"/>
    </row>
    <row r="286" spans="2:5" ht="15.75" customHeight="1" x14ac:dyDescent="0.25">
      <c r="B286" s="78"/>
      <c r="C286" s="79"/>
      <c r="E286" s="80"/>
    </row>
    <row r="287" spans="2:5" ht="15.75" customHeight="1" x14ac:dyDescent="0.25">
      <c r="B287" s="78"/>
      <c r="C287" s="79"/>
      <c r="E287" s="80"/>
    </row>
    <row r="288" spans="2:5" ht="15.75" customHeight="1" x14ac:dyDescent="0.25">
      <c r="B288" s="78"/>
      <c r="C288" s="79"/>
      <c r="E288" s="80"/>
    </row>
    <row r="289" spans="2:5" ht="15.75" customHeight="1" x14ac:dyDescent="0.25">
      <c r="B289" s="78"/>
      <c r="C289" s="79"/>
      <c r="E289" s="80"/>
    </row>
    <row r="290" spans="2:5" ht="15.75" customHeight="1" x14ac:dyDescent="0.25">
      <c r="B290" s="78"/>
      <c r="C290" s="79"/>
      <c r="E290" s="80"/>
    </row>
    <row r="291" spans="2:5" ht="15.75" customHeight="1" x14ac:dyDescent="0.25">
      <c r="B291" s="78"/>
      <c r="C291" s="79"/>
      <c r="E291" s="80"/>
    </row>
    <row r="292" spans="2:5" ht="15.75" customHeight="1" x14ac:dyDescent="0.25">
      <c r="B292" s="78"/>
      <c r="C292" s="79"/>
      <c r="E292" s="80"/>
    </row>
    <row r="293" spans="2:5" ht="15.75" customHeight="1" x14ac:dyDescent="0.25">
      <c r="B293" s="78"/>
      <c r="C293" s="79"/>
      <c r="E293" s="80"/>
    </row>
    <row r="294" spans="2:5" ht="15.75" customHeight="1" x14ac:dyDescent="0.25">
      <c r="B294" s="78"/>
      <c r="C294" s="79"/>
      <c r="E294" s="80"/>
    </row>
    <row r="295" spans="2:5" ht="15.75" customHeight="1" x14ac:dyDescent="0.25">
      <c r="B295" s="78"/>
      <c r="C295" s="79"/>
      <c r="E295" s="80"/>
    </row>
    <row r="296" spans="2:5" ht="15.75" customHeight="1" x14ac:dyDescent="0.25">
      <c r="B296" s="78"/>
      <c r="C296" s="79"/>
      <c r="E296" s="80"/>
    </row>
    <row r="297" spans="2:5" ht="15.75" customHeight="1" x14ac:dyDescent="0.25">
      <c r="B297" s="78"/>
      <c r="C297" s="79"/>
      <c r="E297" s="80"/>
    </row>
    <row r="298" spans="2:5" ht="15.75" customHeight="1" x14ac:dyDescent="0.25">
      <c r="B298" s="78"/>
      <c r="C298" s="79"/>
      <c r="E298" s="80"/>
    </row>
    <row r="299" spans="2:5" ht="15.75" customHeight="1" x14ac:dyDescent="0.25">
      <c r="B299" s="78"/>
      <c r="C299" s="79"/>
      <c r="E299" s="80"/>
    </row>
    <row r="300" spans="2:5" ht="15.75" customHeight="1" x14ac:dyDescent="0.25">
      <c r="B300" s="78"/>
      <c r="C300" s="79"/>
      <c r="E300" s="80"/>
    </row>
    <row r="301" spans="2:5" ht="15.75" customHeight="1" x14ac:dyDescent="0.25">
      <c r="B301" s="78"/>
      <c r="C301" s="79"/>
      <c r="E301" s="80"/>
    </row>
    <row r="302" spans="2:5" ht="15.75" customHeight="1" x14ac:dyDescent="0.25">
      <c r="B302" s="78"/>
      <c r="C302" s="79"/>
      <c r="E302" s="80"/>
    </row>
    <row r="303" spans="2:5" ht="15.75" customHeight="1" x14ac:dyDescent="0.25">
      <c r="B303" s="78"/>
      <c r="C303" s="79"/>
      <c r="E303" s="80"/>
    </row>
    <row r="304" spans="2:5" ht="15.75" customHeight="1" x14ac:dyDescent="0.25">
      <c r="B304" s="78"/>
      <c r="C304" s="79"/>
      <c r="E304" s="80"/>
    </row>
    <row r="305" spans="2:5" ht="15.75" customHeight="1" x14ac:dyDescent="0.25">
      <c r="B305" s="78"/>
      <c r="C305" s="79"/>
      <c r="E305" s="80"/>
    </row>
    <row r="306" spans="2:5" ht="15.75" customHeight="1" x14ac:dyDescent="0.25">
      <c r="B306" s="78"/>
      <c r="C306" s="79"/>
      <c r="E306" s="80"/>
    </row>
    <row r="307" spans="2:5" ht="15.75" customHeight="1" x14ac:dyDescent="0.25">
      <c r="B307" s="78"/>
      <c r="C307" s="79"/>
      <c r="E307" s="80"/>
    </row>
    <row r="308" spans="2:5" ht="15.75" customHeight="1" x14ac:dyDescent="0.25">
      <c r="B308" s="78"/>
      <c r="C308" s="79"/>
      <c r="E308" s="80"/>
    </row>
    <row r="309" spans="2:5" ht="15.75" customHeight="1" x14ac:dyDescent="0.25">
      <c r="B309" s="78"/>
      <c r="C309" s="79"/>
      <c r="E309" s="80"/>
    </row>
    <row r="310" spans="2:5" ht="15.75" customHeight="1" x14ac:dyDescent="0.25">
      <c r="B310" s="78"/>
      <c r="C310" s="79"/>
      <c r="E310" s="80"/>
    </row>
    <row r="311" spans="2:5" ht="15.75" customHeight="1" x14ac:dyDescent="0.25">
      <c r="B311" s="78"/>
      <c r="C311" s="79"/>
      <c r="E311" s="80"/>
    </row>
    <row r="312" spans="2:5" ht="15.75" customHeight="1" x14ac:dyDescent="0.25">
      <c r="B312" s="78"/>
      <c r="C312" s="79"/>
      <c r="E312" s="80"/>
    </row>
    <row r="313" spans="2:5" ht="15.75" customHeight="1" x14ac:dyDescent="0.25">
      <c r="B313" s="78"/>
      <c r="C313" s="79"/>
      <c r="E313" s="80"/>
    </row>
    <row r="314" spans="2:5" ht="15.75" customHeight="1" x14ac:dyDescent="0.25">
      <c r="B314" s="78"/>
      <c r="C314" s="79"/>
      <c r="E314" s="80"/>
    </row>
    <row r="315" spans="2:5" ht="15.75" customHeight="1" x14ac:dyDescent="0.25">
      <c r="B315" s="78"/>
      <c r="C315" s="79"/>
      <c r="E315" s="80"/>
    </row>
    <row r="316" spans="2:5" ht="15.75" customHeight="1" x14ac:dyDescent="0.25">
      <c r="B316" s="78"/>
      <c r="C316" s="79"/>
      <c r="E316" s="80"/>
    </row>
    <row r="317" spans="2:5" ht="15.75" customHeight="1" x14ac:dyDescent="0.25">
      <c r="B317" s="78"/>
      <c r="C317" s="79"/>
      <c r="E317" s="80"/>
    </row>
    <row r="318" spans="2:5" ht="15.75" customHeight="1" x14ac:dyDescent="0.25">
      <c r="B318" s="78"/>
      <c r="C318" s="79"/>
      <c r="E318" s="80"/>
    </row>
    <row r="319" spans="2:5" ht="15.75" customHeight="1" x14ac:dyDescent="0.25">
      <c r="B319" s="78"/>
      <c r="C319" s="79"/>
      <c r="E319" s="80"/>
    </row>
    <row r="320" spans="2:5" ht="15.75" customHeight="1" x14ac:dyDescent="0.25">
      <c r="B320" s="78"/>
      <c r="C320" s="79"/>
      <c r="E320" s="80"/>
    </row>
    <row r="321" spans="2:5" ht="15.75" customHeight="1" x14ac:dyDescent="0.25">
      <c r="B321" s="78"/>
      <c r="C321" s="79"/>
      <c r="E321" s="80"/>
    </row>
    <row r="322" spans="2:5" ht="15.75" customHeight="1" x14ac:dyDescent="0.25">
      <c r="B322" s="78"/>
      <c r="C322" s="79"/>
      <c r="E322" s="80"/>
    </row>
    <row r="323" spans="2:5" ht="15.75" customHeight="1" x14ac:dyDescent="0.25">
      <c r="B323" s="78"/>
      <c r="C323" s="79"/>
      <c r="E323" s="80"/>
    </row>
    <row r="324" spans="2:5" ht="15.75" customHeight="1" x14ac:dyDescent="0.25">
      <c r="B324" s="78"/>
      <c r="C324" s="79"/>
      <c r="E324" s="80"/>
    </row>
    <row r="325" spans="2:5" ht="15.75" customHeight="1" x14ac:dyDescent="0.25">
      <c r="B325" s="78"/>
      <c r="C325" s="79"/>
      <c r="E325" s="80"/>
    </row>
    <row r="326" spans="2:5" ht="15.75" customHeight="1" x14ac:dyDescent="0.25">
      <c r="B326" s="78"/>
      <c r="C326" s="79"/>
      <c r="E326" s="80"/>
    </row>
    <row r="327" spans="2:5" ht="15.75" customHeight="1" x14ac:dyDescent="0.25">
      <c r="B327" s="78"/>
      <c r="C327" s="79"/>
      <c r="E327" s="80"/>
    </row>
    <row r="328" spans="2:5" ht="15.75" customHeight="1" x14ac:dyDescent="0.25">
      <c r="B328" s="78"/>
      <c r="C328" s="79"/>
      <c r="E328" s="80"/>
    </row>
    <row r="329" spans="2:5" ht="15.75" customHeight="1" x14ac:dyDescent="0.25">
      <c r="B329" s="78"/>
      <c r="C329" s="79"/>
      <c r="E329" s="80"/>
    </row>
    <row r="330" spans="2:5" ht="15.75" customHeight="1" x14ac:dyDescent="0.25">
      <c r="B330" s="78"/>
      <c r="C330" s="79"/>
      <c r="E330" s="80"/>
    </row>
    <row r="331" spans="2:5" ht="15.75" customHeight="1" x14ac:dyDescent="0.25">
      <c r="B331" s="78"/>
      <c r="C331" s="79"/>
      <c r="E331" s="80"/>
    </row>
    <row r="332" spans="2:5" ht="15.75" customHeight="1" x14ac:dyDescent="0.25">
      <c r="B332" s="78"/>
      <c r="C332" s="79"/>
      <c r="E332" s="80"/>
    </row>
    <row r="333" spans="2:5" ht="15.75" customHeight="1" x14ac:dyDescent="0.25">
      <c r="B333" s="78"/>
      <c r="C333" s="79"/>
      <c r="E333" s="80"/>
    </row>
    <row r="334" spans="2:5" ht="15.75" customHeight="1" x14ac:dyDescent="0.25">
      <c r="B334" s="78"/>
      <c r="C334" s="79"/>
      <c r="E334" s="80"/>
    </row>
    <row r="335" spans="2:5" ht="15.75" customHeight="1" x14ac:dyDescent="0.25">
      <c r="B335" s="78"/>
      <c r="C335" s="79"/>
      <c r="E335" s="80"/>
    </row>
    <row r="336" spans="2:5" ht="15.75" customHeight="1" x14ac:dyDescent="0.25">
      <c r="B336" s="78"/>
      <c r="C336" s="79"/>
      <c r="E336" s="80"/>
    </row>
    <row r="337" spans="2:5" ht="15.75" customHeight="1" x14ac:dyDescent="0.25">
      <c r="B337" s="78"/>
      <c r="C337" s="79"/>
      <c r="E337" s="80"/>
    </row>
    <row r="338" spans="2:5" ht="15.75" customHeight="1" x14ac:dyDescent="0.25">
      <c r="B338" s="78"/>
      <c r="C338" s="79"/>
      <c r="E338" s="80"/>
    </row>
    <row r="339" spans="2:5" ht="15.75" customHeight="1" x14ac:dyDescent="0.25">
      <c r="B339" s="78"/>
      <c r="C339" s="79"/>
      <c r="E339" s="80"/>
    </row>
    <row r="340" spans="2:5" ht="15.75" customHeight="1" x14ac:dyDescent="0.25">
      <c r="B340" s="78"/>
      <c r="C340" s="79"/>
      <c r="E340" s="80"/>
    </row>
    <row r="341" spans="2:5" ht="15.75" customHeight="1" x14ac:dyDescent="0.25">
      <c r="B341" s="78"/>
      <c r="C341" s="79"/>
      <c r="E341" s="80"/>
    </row>
    <row r="342" spans="2:5" ht="15.75" customHeight="1" x14ac:dyDescent="0.25">
      <c r="B342" s="78"/>
      <c r="C342" s="79"/>
      <c r="E342" s="80"/>
    </row>
    <row r="343" spans="2:5" ht="15.75" customHeight="1" x14ac:dyDescent="0.25">
      <c r="B343" s="78"/>
      <c r="C343" s="79"/>
      <c r="E343" s="80"/>
    </row>
    <row r="344" spans="2:5" ht="15.75" customHeight="1" x14ac:dyDescent="0.25">
      <c r="B344" s="78"/>
      <c r="C344" s="79"/>
      <c r="E344" s="80"/>
    </row>
    <row r="345" spans="2:5" ht="15.75" customHeight="1" x14ac:dyDescent="0.25">
      <c r="B345" s="78"/>
      <c r="C345" s="79"/>
      <c r="E345" s="80"/>
    </row>
    <row r="346" spans="2:5" ht="15.75" customHeight="1" x14ac:dyDescent="0.25">
      <c r="B346" s="78"/>
      <c r="C346" s="79"/>
      <c r="E346" s="80"/>
    </row>
    <row r="347" spans="2:5" ht="15.75" customHeight="1" x14ac:dyDescent="0.25">
      <c r="B347" s="78"/>
      <c r="C347" s="79"/>
      <c r="E347" s="80"/>
    </row>
    <row r="348" spans="2:5" ht="15.75" customHeight="1" x14ac:dyDescent="0.25">
      <c r="B348" s="78"/>
      <c r="C348" s="79"/>
      <c r="E348" s="80"/>
    </row>
    <row r="349" spans="2:5" ht="15.75" customHeight="1" x14ac:dyDescent="0.25">
      <c r="B349" s="78"/>
      <c r="C349" s="79"/>
      <c r="E349" s="80"/>
    </row>
    <row r="350" spans="2:5" ht="15.75" customHeight="1" x14ac:dyDescent="0.25">
      <c r="B350" s="78"/>
      <c r="C350" s="79"/>
      <c r="E350" s="80"/>
    </row>
    <row r="351" spans="2:5" ht="15.75" customHeight="1" x14ac:dyDescent="0.25">
      <c r="B351" s="78"/>
      <c r="C351" s="79"/>
      <c r="E351" s="80"/>
    </row>
    <row r="352" spans="2:5" ht="15.75" customHeight="1" x14ac:dyDescent="0.25">
      <c r="B352" s="78"/>
      <c r="C352" s="79"/>
      <c r="E352" s="80"/>
    </row>
    <row r="353" spans="2:5" ht="15.75" customHeight="1" x14ac:dyDescent="0.25">
      <c r="B353" s="78"/>
      <c r="C353" s="79"/>
      <c r="E353" s="80"/>
    </row>
    <row r="354" spans="2:5" ht="15.75" customHeight="1" x14ac:dyDescent="0.25">
      <c r="B354" s="78"/>
      <c r="C354" s="79"/>
      <c r="E354" s="80"/>
    </row>
    <row r="355" spans="2:5" ht="15.75" customHeight="1" x14ac:dyDescent="0.25">
      <c r="B355" s="78"/>
      <c r="C355" s="79"/>
      <c r="E355" s="80"/>
    </row>
    <row r="356" spans="2:5" ht="15.75" customHeight="1" x14ac:dyDescent="0.25">
      <c r="B356" s="78"/>
      <c r="C356" s="79"/>
      <c r="E356" s="80"/>
    </row>
    <row r="357" spans="2:5" ht="15.75" customHeight="1" x14ac:dyDescent="0.25">
      <c r="B357" s="78"/>
      <c r="C357" s="79"/>
      <c r="E357" s="80"/>
    </row>
    <row r="358" spans="2:5" ht="15.75" customHeight="1" x14ac:dyDescent="0.25">
      <c r="B358" s="78"/>
      <c r="C358" s="79"/>
      <c r="E358" s="80"/>
    </row>
    <row r="359" spans="2:5" ht="15.75" customHeight="1" x14ac:dyDescent="0.25">
      <c r="B359" s="78"/>
      <c r="C359" s="79"/>
      <c r="E359" s="80"/>
    </row>
    <row r="360" spans="2:5" ht="15.75" customHeight="1" x14ac:dyDescent="0.25">
      <c r="B360" s="78"/>
      <c r="C360" s="79"/>
      <c r="E360" s="80"/>
    </row>
    <row r="361" spans="2:5" ht="15.75" customHeight="1" x14ac:dyDescent="0.25">
      <c r="B361" s="78"/>
      <c r="C361" s="79"/>
      <c r="E361" s="80"/>
    </row>
    <row r="362" spans="2:5" ht="15.75" customHeight="1" x14ac:dyDescent="0.25">
      <c r="B362" s="78"/>
      <c r="C362" s="79"/>
      <c r="E362" s="80"/>
    </row>
    <row r="363" spans="2:5" ht="15.75" customHeight="1" x14ac:dyDescent="0.25">
      <c r="B363" s="78"/>
      <c r="C363" s="79"/>
      <c r="E363" s="80"/>
    </row>
    <row r="364" spans="2:5" ht="15.75" customHeight="1" x14ac:dyDescent="0.25">
      <c r="B364" s="78"/>
      <c r="C364" s="79"/>
      <c r="E364" s="80"/>
    </row>
    <row r="365" spans="2:5" ht="15.75" customHeight="1" x14ac:dyDescent="0.25">
      <c r="B365" s="78"/>
      <c r="C365" s="79"/>
      <c r="E365" s="80"/>
    </row>
    <row r="366" spans="2:5" ht="15.75" customHeight="1" x14ac:dyDescent="0.25">
      <c r="B366" s="78"/>
      <c r="C366" s="79"/>
      <c r="E366" s="80"/>
    </row>
    <row r="367" spans="2:5" ht="15.75" customHeight="1" x14ac:dyDescent="0.25">
      <c r="B367" s="78"/>
      <c r="C367" s="79"/>
      <c r="E367" s="80"/>
    </row>
    <row r="368" spans="2:5" ht="15.75" customHeight="1" x14ac:dyDescent="0.25">
      <c r="B368" s="78"/>
      <c r="C368" s="79"/>
      <c r="E368" s="80"/>
    </row>
    <row r="369" spans="2:5" ht="15.75" customHeight="1" x14ac:dyDescent="0.25">
      <c r="B369" s="78"/>
      <c r="C369" s="79"/>
      <c r="E369" s="80"/>
    </row>
    <row r="370" spans="2:5" ht="15.75" customHeight="1" x14ac:dyDescent="0.25">
      <c r="B370" s="78"/>
      <c r="C370" s="79"/>
      <c r="E370" s="80"/>
    </row>
    <row r="371" spans="2:5" ht="15.75" customHeight="1" x14ac:dyDescent="0.25">
      <c r="B371" s="78"/>
      <c r="C371" s="79"/>
      <c r="E371" s="80"/>
    </row>
    <row r="372" spans="2:5" ht="15.75" customHeight="1" x14ac:dyDescent="0.25">
      <c r="B372" s="78"/>
      <c r="C372" s="79"/>
      <c r="E372" s="80"/>
    </row>
    <row r="373" spans="2:5" ht="15.75" customHeight="1" x14ac:dyDescent="0.25">
      <c r="B373" s="78"/>
      <c r="C373" s="79"/>
      <c r="E373" s="80"/>
    </row>
    <row r="374" spans="2:5" ht="15.75" customHeight="1" x14ac:dyDescent="0.25">
      <c r="B374" s="78"/>
      <c r="C374" s="79"/>
      <c r="E374" s="80"/>
    </row>
    <row r="375" spans="2:5" ht="15.75" customHeight="1" x14ac:dyDescent="0.25">
      <c r="B375" s="78"/>
      <c r="C375" s="79"/>
      <c r="E375" s="80"/>
    </row>
    <row r="376" spans="2:5" ht="15.75" customHeight="1" x14ac:dyDescent="0.25">
      <c r="B376" s="78"/>
      <c r="C376" s="79"/>
      <c r="E376" s="80"/>
    </row>
    <row r="377" spans="2:5" ht="15.75" customHeight="1" x14ac:dyDescent="0.25">
      <c r="B377" s="78"/>
      <c r="C377" s="79"/>
      <c r="E377" s="80"/>
    </row>
    <row r="378" spans="2:5" ht="15.75" customHeight="1" x14ac:dyDescent="0.25">
      <c r="B378" s="78"/>
      <c r="C378" s="79"/>
      <c r="E378" s="80"/>
    </row>
    <row r="379" spans="2:5" ht="15.75" customHeight="1" x14ac:dyDescent="0.25">
      <c r="B379" s="78"/>
      <c r="C379" s="79"/>
      <c r="E379" s="80"/>
    </row>
    <row r="380" spans="2:5" ht="15.75" customHeight="1" x14ac:dyDescent="0.25">
      <c r="B380" s="78"/>
      <c r="C380" s="79"/>
      <c r="E380" s="80"/>
    </row>
    <row r="381" spans="2:5" ht="15.75" customHeight="1" x14ac:dyDescent="0.25">
      <c r="B381" s="78"/>
      <c r="C381" s="79"/>
      <c r="E381" s="80"/>
    </row>
    <row r="382" spans="2:5" ht="15.75" customHeight="1" x14ac:dyDescent="0.25">
      <c r="B382" s="78"/>
      <c r="C382" s="79"/>
      <c r="E382" s="80"/>
    </row>
    <row r="383" spans="2:5" ht="15.75" customHeight="1" x14ac:dyDescent="0.25">
      <c r="B383" s="78"/>
      <c r="C383" s="79"/>
      <c r="E383" s="80"/>
    </row>
    <row r="384" spans="2:5" ht="15.75" customHeight="1" x14ac:dyDescent="0.25">
      <c r="B384" s="78"/>
      <c r="C384" s="79"/>
      <c r="E384" s="80"/>
    </row>
    <row r="385" spans="2:5" ht="15.75" customHeight="1" x14ac:dyDescent="0.25">
      <c r="B385" s="78"/>
      <c r="C385" s="79"/>
      <c r="E385" s="80"/>
    </row>
    <row r="386" spans="2:5" ht="15.75" customHeight="1" x14ac:dyDescent="0.25">
      <c r="B386" s="78"/>
      <c r="C386" s="79"/>
      <c r="E386" s="80"/>
    </row>
    <row r="387" spans="2:5" ht="15.75" customHeight="1" x14ac:dyDescent="0.25">
      <c r="B387" s="78"/>
      <c r="C387" s="79"/>
      <c r="E387" s="80"/>
    </row>
    <row r="388" spans="2:5" ht="15.75" customHeight="1" x14ac:dyDescent="0.25">
      <c r="B388" s="78"/>
      <c r="C388" s="79"/>
      <c r="E388" s="80"/>
    </row>
    <row r="389" spans="2:5" ht="15.75" customHeight="1" x14ac:dyDescent="0.25">
      <c r="B389" s="78"/>
      <c r="C389" s="79"/>
      <c r="E389" s="80"/>
    </row>
    <row r="390" spans="2:5" ht="15.75" customHeight="1" x14ac:dyDescent="0.25">
      <c r="B390" s="78"/>
      <c r="C390" s="79"/>
      <c r="E390" s="80"/>
    </row>
    <row r="391" spans="2:5" ht="15.75" customHeight="1" x14ac:dyDescent="0.25">
      <c r="B391" s="78"/>
      <c r="C391" s="79"/>
      <c r="E391" s="80"/>
    </row>
    <row r="392" spans="2:5" ht="15.75" customHeight="1" x14ac:dyDescent="0.25">
      <c r="B392" s="78"/>
      <c r="C392" s="79"/>
      <c r="E392" s="80"/>
    </row>
    <row r="393" spans="2:5" ht="15.75" customHeight="1" x14ac:dyDescent="0.25">
      <c r="B393" s="78"/>
      <c r="C393" s="79"/>
      <c r="E393" s="80"/>
    </row>
    <row r="394" spans="2:5" ht="15.75" customHeight="1" x14ac:dyDescent="0.25">
      <c r="B394" s="78"/>
      <c r="C394" s="79"/>
      <c r="E394" s="80"/>
    </row>
    <row r="395" spans="2:5" ht="15.75" customHeight="1" x14ac:dyDescent="0.25">
      <c r="B395" s="78"/>
      <c r="C395" s="79"/>
      <c r="E395" s="80"/>
    </row>
    <row r="396" spans="2:5" ht="15.75" customHeight="1" x14ac:dyDescent="0.25">
      <c r="B396" s="78"/>
      <c r="C396" s="79"/>
      <c r="E396" s="80"/>
    </row>
    <row r="397" spans="2:5" ht="15.75" customHeight="1" x14ac:dyDescent="0.25">
      <c r="B397" s="78"/>
      <c r="C397" s="79"/>
      <c r="E397" s="80"/>
    </row>
    <row r="398" spans="2:5" ht="15.75" customHeight="1" x14ac:dyDescent="0.25">
      <c r="B398" s="78"/>
      <c r="C398" s="79"/>
      <c r="E398" s="80"/>
    </row>
    <row r="399" spans="2:5" ht="15.75" customHeight="1" x14ac:dyDescent="0.25">
      <c r="B399" s="78"/>
      <c r="C399" s="79"/>
      <c r="E399" s="80"/>
    </row>
    <row r="400" spans="2:5" ht="15.75" customHeight="1" x14ac:dyDescent="0.25">
      <c r="B400" s="78"/>
      <c r="C400" s="79"/>
      <c r="E400" s="80"/>
    </row>
    <row r="401" spans="2:5" ht="15.75" customHeight="1" x14ac:dyDescent="0.25">
      <c r="B401" s="78"/>
      <c r="C401" s="79"/>
      <c r="E401" s="80"/>
    </row>
    <row r="402" spans="2:5" ht="15.75" customHeight="1" x14ac:dyDescent="0.25">
      <c r="B402" s="78"/>
      <c r="C402" s="79"/>
      <c r="E402" s="80"/>
    </row>
    <row r="403" spans="2:5" ht="15.75" customHeight="1" x14ac:dyDescent="0.25">
      <c r="B403" s="78"/>
      <c r="C403" s="79"/>
      <c r="E403" s="80"/>
    </row>
    <row r="404" spans="2:5" ht="15.75" customHeight="1" x14ac:dyDescent="0.25">
      <c r="B404" s="78"/>
      <c r="C404" s="79"/>
      <c r="E404" s="80"/>
    </row>
    <row r="405" spans="2:5" ht="15.75" customHeight="1" x14ac:dyDescent="0.25">
      <c r="B405" s="78"/>
      <c r="C405" s="79"/>
      <c r="E405" s="80"/>
    </row>
    <row r="406" spans="2:5" ht="15.75" customHeight="1" x14ac:dyDescent="0.25">
      <c r="B406" s="78"/>
      <c r="C406" s="79"/>
      <c r="E406" s="80"/>
    </row>
    <row r="407" spans="2:5" ht="15.75" customHeight="1" x14ac:dyDescent="0.25">
      <c r="B407" s="78"/>
      <c r="C407" s="79"/>
      <c r="E407" s="80"/>
    </row>
    <row r="408" spans="2:5" ht="15.75" customHeight="1" x14ac:dyDescent="0.25">
      <c r="B408" s="78"/>
      <c r="C408" s="79"/>
      <c r="E408" s="80"/>
    </row>
    <row r="409" spans="2:5" ht="15.75" customHeight="1" x14ac:dyDescent="0.25">
      <c r="B409" s="78"/>
      <c r="C409" s="79"/>
      <c r="E409" s="80"/>
    </row>
    <row r="410" spans="2:5" ht="15.75" customHeight="1" x14ac:dyDescent="0.25">
      <c r="B410" s="78"/>
      <c r="C410" s="79"/>
      <c r="E410" s="80"/>
    </row>
    <row r="411" spans="2:5" ht="15.75" customHeight="1" x14ac:dyDescent="0.25">
      <c r="B411" s="78"/>
      <c r="C411" s="79"/>
      <c r="E411" s="80"/>
    </row>
    <row r="412" spans="2:5" ht="15.75" customHeight="1" x14ac:dyDescent="0.25">
      <c r="B412" s="78"/>
      <c r="C412" s="79"/>
      <c r="E412" s="80"/>
    </row>
    <row r="413" spans="2:5" ht="15.75" customHeight="1" x14ac:dyDescent="0.25">
      <c r="B413" s="78"/>
      <c r="C413" s="79"/>
      <c r="E413" s="80"/>
    </row>
    <row r="414" spans="2:5" ht="15.75" customHeight="1" x14ac:dyDescent="0.25">
      <c r="B414" s="78"/>
      <c r="C414" s="79"/>
      <c r="E414" s="80"/>
    </row>
    <row r="415" spans="2:5" ht="15.75" customHeight="1" x14ac:dyDescent="0.25">
      <c r="B415" s="78"/>
      <c r="C415" s="79"/>
      <c r="E415" s="80"/>
    </row>
    <row r="416" spans="2:5" ht="15.75" customHeight="1" x14ac:dyDescent="0.25">
      <c r="B416" s="78"/>
      <c r="C416" s="79"/>
      <c r="E416" s="80"/>
    </row>
    <row r="417" spans="2:5" ht="15.75" customHeight="1" x14ac:dyDescent="0.25">
      <c r="B417" s="78"/>
      <c r="C417" s="79"/>
      <c r="E417" s="80"/>
    </row>
    <row r="418" spans="2:5" ht="15.75" customHeight="1" x14ac:dyDescent="0.25">
      <c r="B418" s="78"/>
      <c r="C418" s="79"/>
      <c r="E418" s="80"/>
    </row>
    <row r="419" spans="2:5" ht="15.75" customHeight="1" x14ac:dyDescent="0.25">
      <c r="B419" s="78"/>
      <c r="C419" s="79"/>
      <c r="E419" s="80"/>
    </row>
    <row r="420" spans="2:5" ht="15.75" customHeight="1" x14ac:dyDescent="0.25">
      <c r="B420" s="78"/>
      <c r="C420" s="79"/>
      <c r="E420" s="80"/>
    </row>
    <row r="421" spans="2:5" ht="15.75" customHeight="1" x14ac:dyDescent="0.25">
      <c r="B421" s="78"/>
      <c r="C421" s="79"/>
      <c r="E421" s="80"/>
    </row>
    <row r="422" spans="2:5" ht="15.75" customHeight="1" x14ac:dyDescent="0.25">
      <c r="B422" s="78"/>
      <c r="C422" s="79"/>
      <c r="E422" s="80"/>
    </row>
    <row r="423" spans="2:5" ht="15.75" customHeight="1" x14ac:dyDescent="0.25">
      <c r="B423" s="78"/>
      <c r="C423" s="79"/>
      <c r="E423" s="80"/>
    </row>
    <row r="424" spans="2:5" ht="15.75" customHeight="1" x14ac:dyDescent="0.25">
      <c r="B424" s="78"/>
      <c r="C424" s="79"/>
      <c r="E424" s="80"/>
    </row>
    <row r="425" spans="2:5" ht="15.75" customHeight="1" x14ac:dyDescent="0.25">
      <c r="B425" s="78"/>
      <c r="C425" s="79"/>
      <c r="E425" s="80"/>
    </row>
    <row r="426" spans="2:5" ht="15.75" customHeight="1" x14ac:dyDescent="0.25">
      <c r="B426" s="78"/>
      <c r="C426" s="79"/>
      <c r="E426" s="80"/>
    </row>
    <row r="427" spans="2:5" ht="15.75" customHeight="1" x14ac:dyDescent="0.25">
      <c r="B427" s="78"/>
      <c r="C427" s="79"/>
      <c r="E427" s="80"/>
    </row>
    <row r="428" spans="2:5" ht="15.75" customHeight="1" x14ac:dyDescent="0.25">
      <c r="B428" s="78"/>
      <c r="C428" s="79"/>
      <c r="E428" s="80"/>
    </row>
    <row r="429" spans="2:5" ht="15.75" customHeight="1" x14ac:dyDescent="0.25">
      <c r="B429" s="78"/>
      <c r="C429" s="79"/>
      <c r="E429" s="80"/>
    </row>
    <row r="430" spans="2:5" ht="15.75" customHeight="1" x14ac:dyDescent="0.25">
      <c r="B430" s="78"/>
      <c r="C430" s="79"/>
      <c r="E430" s="80"/>
    </row>
    <row r="431" spans="2:5" ht="15.75" customHeight="1" x14ac:dyDescent="0.25">
      <c r="B431" s="78"/>
      <c r="C431" s="79"/>
      <c r="E431" s="80"/>
    </row>
    <row r="432" spans="2:5" ht="15.75" customHeight="1" x14ac:dyDescent="0.25">
      <c r="B432" s="78"/>
      <c r="C432" s="79"/>
      <c r="E432" s="80"/>
    </row>
    <row r="433" spans="2:5" ht="15.75" customHeight="1" x14ac:dyDescent="0.25">
      <c r="B433" s="78"/>
      <c r="C433" s="79"/>
      <c r="E433" s="80"/>
    </row>
    <row r="434" spans="2:5" ht="15.75" customHeight="1" x14ac:dyDescent="0.25">
      <c r="B434" s="78"/>
      <c r="C434" s="79"/>
      <c r="E434" s="80"/>
    </row>
    <row r="435" spans="2:5" ht="15.75" customHeight="1" x14ac:dyDescent="0.25">
      <c r="B435" s="78"/>
      <c r="C435" s="79"/>
      <c r="E435" s="80"/>
    </row>
    <row r="436" spans="2:5" ht="15.75" customHeight="1" x14ac:dyDescent="0.25">
      <c r="B436" s="78"/>
      <c r="C436" s="79"/>
      <c r="E436" s="80"/>
    </row>
    <row r="437" spans="2:5" ht="15.75" customHeight="1" x14ac:dyDescent="0.25">
      <c r="B437" s="78"/>
      <c r="C437" s="79"/>
      <c r="E437" s="80"/>
    </row>
    <row r="438" spans="2:5" ht="15.75" customHeight="1" x14ac:dyDescent="0.25">
      <c r="B438" s="78"/>
      <c r="C438" s="79"/>
      <c r="E438" s="80"/>
    </row>
    <row r="439" spans="2:5" ht="15.75" customHeight="1" x14ac:dyDescent="0.25">
      <c r="B439" s="78"/>
      <c r="C439" s="79"/>
      <c r="E439" s="80"/>
    </row>
    <row r="440" spans="2:5" ht="15.75" customHeight="1" x14ac:dyDescent="0.25">
      <c r="B440" s="78"/>
      <c r="C440" s="79"/>
      <c r="E440" s="80"/>
    </row>
    <row r="441" spans="2:5" ht="15.75" customHeight="1" x14ac:dyDescent="0.25">
      <c r="B441" s="78"/>
      <c r="C441" s="79"/>
      <c r="E441" s="80"/>
    </row>
    <row r="442" spans="2:5" ht="15.75" customHeight="1" x14ac:dyDescent="0.25">
      <c r="B442" s="78"/>
      <c r="C442" s="79"/>
      <c r="E442" s="80"/>
    </row>
    <row r="443" spans="2:5" ht="15.75" customHeight="1" x14ac:dyDescent="0.25">
      <c r="B443" s="78"/>
      <c r="C443" s="79"/>
      <c r="E443" s="80"/>
    </row>
    <row r="444" spans="2:5" ht="15.75" customHeight="1" x14ac:dyDescent="0.25">
      <c r="B444" s="78"/>
      <c r="C444" s="79"/>
      <c r="E444" s="80"/>
    </row>
    <row r="445" spans="2:5" ht="15.75" customHeight="1" x14ac:dyDescent="0.25">
      <c r="B445" s="78"/>
      <c r="C445" s="79"/>
      <c r="E445" s="80"/>
    </row>
    <row r="446" spans="2:5" ht="15.75" customHeight="1" x14ac:dyDescent="0.25">
      <c r="B446" s="78"/>
      <c r="C446" s="79"/>
      <c r="E446" s="80"/>
    </row>
    <row r="447" spans="2:5" ht="15.75" customHeight="1" x14ac:dyDescent="0.25">
      <c r="B447" s="78"/>
      <c r="C447" s="79"/>
      <c r="E447" s="80"/>
    </row>
    <row r="448" spans="2:5" ht="15.75" customHeight="1" x14ac:dyDescent="0.25">
      <c r="B448" s="78"/>
      <c r="C448" s="79"/>
      <c r="E448" s="80"/>
    </row>
    <row r="449" spans="2:5" ht="15.75" customHeight="1" x14ac:dyDescent="0.25">
      <c r="B449" s="78"/>
      <c r="C449" s="79"/>
      <c r="E449" s="80"/>
    </row>
    <row r="450" spans="2:5" ht="15.75" customHeight="1" x14ac:dyDescent="0.25">
      <c r="B450" s="78"/>
      <c r="C450" s="79"/>
      <c r="E450" s="80"/>
    </row>
    <row r="451" spans="2:5" ht="15.75" customHeight="1" x14ac:dyDescent="0.25">
      <c r="B451" s="78"/>
      <c r="C451" s="79"/>
      <c r="E451" s="80"/>
    </row>
    <row r="452" spans="2:5" ht="15.75" customHeight="1" x14ac:dyDescent="0.25">
      <c r="B452" s="78"/>
      <c r="C452" s="79"/>
      <c r="E452" s="80"/>
    </row>
    <row r="453" spans="2:5" ht="15.75" customHeight="1" x14ac:dyDescent="0.25">
      <c r="B453" s="78"/>
      <c r="C453" s="79"/>
      <c r="E453" s="80"/>
    </row>
    <row r="454" spans="2:5" ht="15.75" customHeight="1" x14ac:dyDescent="0.25">
      <c r="B454" s="78"/>
      <c r="C454" s="79"/>
      <c r="E454" s="80"/>
    </row>
    <row r="455" spans="2:5" ht="15.75" customHeight="1" x14ac:dyDescent="0.25">
      <c r="B455" s="78"/>
      <c r="C455" s="79"/>
      <c r="E455" s="80"/>
    </row>
    <row r="456" spans="2:5" ht="15.75" customHeight="1" x14ac:dyDescent="0.25">
      <c r="B456" s="78"/>
      <c r="C456" s="79"/>
      <c r="E456" s="80"/>
    </row>
    <row r="457" spans="2:5" ht="15.75" customHeight="1" x14ac:dyDescent="0.25">
      <c r="B457" s="78"/>
      <c r="C457" s="79"/>
      <c r="E457" s="80"/>
    </row>
    <row r="458" spans="2:5" ht="15.75" customHeight="1" x14ac:dyDescent="0.25">
      <c r="B458" s="78"/>
      <c r="C458" s="79"/>
      <c r="E458" s="80"/>
    </row>
    <row r="459" spans="2:5" ht="15.75" customHeight="1" x14ac:dyDescent="0.25">
      <c r="B459" s="78"/>
      <c r="C459" s="79"/>
      <c r="E459" s="80"/>
    </row>
    <row r="460" spans="2:5" ht="15.75" customHeight="1" x14ac:dyDescent="0.25">
      <c r="B460" s="78"/>
      <c r="C460" s="79"/>
      <c r="E460" s="80"/>
    </row>
    <row r="461" spans="2:5" ht="15.75" customHeight="1" x14ac:dyDescent="0.25">
      <c r="B461" s="78"/>
      <c r="C461" s="79"/>
      <c r="E461" s="80"/>
    </row>
    <row r="462" spans="2:5" ht="15.75" customHeight="1" x14ac:dyDescent="0.25">
      <c r="B462" s="78"/>
      <c r="C462" s="79"/>
      <c r="E462" s="80"/>
    </row>
    <row r="463" spans="2:5" ht="15.75" customHeight="1" x14ac:dyDescent="0.25">
      <c r="B463" s="78"/>
      <c r="C463" s="79"/>
      <c r="E463" s="80"/>
    </row>
    <row r="464" spans="2:5" ht="15.75" customHeight="1" x14ac:dyDescent="0.25">
      <c r="B464" s="78"/>
      <c r="C464" s="79"/>
      <c r="E464" s="80"/>
    </row>
    <row r="465" spans="2:5" ht="15.75" customHeight="1" x14ac:dyDescent="0.25">
      <c r="B465" s="78"/>
      <c r="C465" s="79"/>
      <c r="E465" s="80"/>
    </row>
    <row r="466" spans="2:5" ht="15.75" customHeight="1" x14ac:dyDescent="0.25">
      <c r="B466" s="78"/>
      <c r="C466" s="79"/>
      <c r="E466" s="80"/>
    </row>
    <row r="467" spans="2:5" ht="15.75" customHeight="1" x14ac:dyDescent="0.25">
      <c r="B467" s="78"/>
      <c r="C467" s="79"/>
      <c r="E467" s="80"/>
    </row>
    <row r="468" spans="2:5" ht="15.75" customHeight="1" x14ac:dyDescent="0.25">
      <c r="B468" s="78"/>
      <c r="C468" s="79"/>
      <c r="E468" s="80"/>
    </row>
    <row r="469" spans="2:5" ht="15.75" customHeight="1" x14ac:dyDescent="0.25">
      <c r="B469" s="78"/>
      <c r="C469" s="79"/>
      <c r="E469" s="80"/>
    </row>
    <row r="470" spans="2:5" ht="15.75" customHeight="1" x14ac:dyDescent="0.25">
      <c r="B470" s="78"/>
      <c r="C470" s="79"/>
      <c r="E470" s="80"/>
    </row>
    <row r="471" spans="2:5" ht="15.75" customHeight="1" x14ac:dyDescent="0.25">
      <c r="B471" s="78"/>
      <c r="C471" s="79"/>
      <c r="E471" s="80"/>
    </row>
    <row r="472" spans="2:5" ht="15.75" customHeight="1" x14ac:dyDescent="0.25">
      <c r="B472" s="78"/>
      <c r="C472" s="79"/>
      <c r="E472" s="80"/>
    </row>
    <row r="473" spans="2:5" ht="15.75" customHeight="1" x14ac:dyDescent="0.25">
      <c r="B473" s="78"/>
      <c r="C473" s="79"/>
      <c r="E473" s="80"/>
    </row>
    <row r="474" spans="2:5" ht="15.75" customHeight="1" x14ac:dyDescent="0.25">
      <c r="B474" s="78"/>
      <c r="C474" s="79"/>
      <c r="E474" s="80"/>
    </row>
    <row r="475" spans="2:5" ht="15.75" customHeight="1" x14ac:dyDescent="0.25">
      <c r="B475" s="78"/>
      <c r="C475" s="79"/>
      <c r="E475" s="80"/>
    </row>
    <row r="476" spans="2:5" ht="15.75" customHeight="1" x14ac:dyDescent="0.25">
      <c r="B476" s="78"/>
      <c r="C476" s="79"/>
      <c r="E476" s="80"/>
    </row>
    <row r="477" spans="2:5" ht="15.75" customHeight="1" x14ac:dyDescent="0.25">
      <c r="B477" s="78"/>
      <c r="C477" s="79"/>
      <c r="E477" s="80"/>
    </row>
    <row r="478" spans="2:5" ht="15.75" customHeight="1" x14ac:dyDescent="0.25">
      <c r="B478" s="78"/>
      <c r="C478" s="79"/>
      <c r="E478" s="80"/>
    </row>
    <row r="479" spans="2:5" ht="15.75" customHeight="1" x14ac:dyDescent="0.25">
      <c r="B479" s="78"/>
      <c r="C479" s="79"/>
      <c r="E479" s="80"/>
    </row>
    <row r="480" spans="2:5" ht="15.75" customHeight="1" x14ac:dyDescent="0.25">
      <c r="B480" s="78"/>
      <c r="C480" s="79"/>
      <c r="E480" s="80"/>
    </row>
    <row r="481" spans="2:5" ht="15.75" customHeight="1" x14ac:dyDescent="0.25">
      <c r="B481" s="78"/>
      <c r="C481" s="79"/>
      <c r="E481" s="80"/>
    </row>
    <row r="482" spans="2:5" ht="15.75" customHeight="1" x14ac:dyDescent="0.25">
      <c r="B482" s="78"/>
      <c r="C482" s="79"/>
      <c r="E482" s="80"/>
    </row>
    <row r="483" spans="2:5" ht="15.75" customHeight="1" x14ac:dyDescent="0.25">
      <c r="B483" s="78"/>
      <c r="C483" s="79"/>
      <c r="E483" s="80"/>
    </row>
    <row r="484" spans="2:5" ht="15.75" customHeight="1" x14ac:dyDescent="0.25">
      <c r="B484" s="78"/>
      <c r="C484" s="79"/>
      <c r="E484" s="80"/>
    </row>
    <row r="485" spans="2:5" ht="15.75" customHeight="1" x14ac:dyDescent="0.25">
      <c r="B485" s="78"/>
      <c r="C485" s="79"/>
      <c r="E485" s="80"/>
    </row>
    <row r="486" spans="2:5" ht="15.75" customHeight="1" x14ac:dyDescent="0.25">
      <c r="B486" s="78"/>
      <c r="C486" s="79"/>
      <c r="E486" s="80"/>
    </row>
    <row r="487" spans="2:5" ht="15.75" customHeight="1" x14ac:dyDescent="0.25">
      <c r="B487" s="78"/>
      <c r="C487" s="79"/>
      <c r="E487" s="80"/>
    </row>
    <row r="488" spans="2:5" ht="15.75" customHeight="1" x14ac:dyDescent="0.25">
      <c r="B488" s="78"/>
      <c r="C488" s="79"/>
      <c r="E488" s="80"/>
    </row>
    <row r="489" spans="2:5" ht="15.75" customHeight="1" x14ac:dyDescent="0.25">
      <c r="B489" s="78"/>
      <c r="C489" s="79"/>
      <c r="E489" s="80"/>
    </row>
    <row r="490" spans="2:5" ht="15.75" customHeight="1" x14ac:dyDescent="0.25">
      <c r="B490" s="78"/>
      <c r="C490" s="79"/>
      <c r="E490" s="80"/>
    </row>
    <row r="491" spans="2:5" ht="15.75" customHeight="1" x14ac:dyDescent="0.25">
      <c r="B491" s="78"/>
      <c r="C491" s="79"/>
      <c r="E491" s="80"/>
    </row>
    <row r="492" spans="2:5" ht="15.75" customHeight="1" x14ac:dyDescent="0.25">
      <c r="B492" s="78"/>
      <c r="C492" s="79"/>
      <c r="E492" s="80"/>
    </row>
    <row r="493" spans="2:5" ht="15.75" customHeight="1" x14ac:dyDescent="0.25">
      <c r="B493" s="78"/>
      <c r="C493" s="79"/>
      <c r="E493" s="80"/>
    </row>
    <row r="494" spans="2:5" ht="15.75" customHeight="1" x14ac:dyDescent="0.25">
      <c r="B494" s="78"/>
      <c r="C494" s="79"/>
      <c r="E494" s="80"/>
    </row>
    <row r="495" spans="2:5" ht="15.75" customHeight="1" x14ac:dyDescent="0.25">
      <c r="B495" s="78"/>
      <c r="C495" s="79"/>
      <c r="E495" s="80"/>
    </row>
    <row r="496" spans="2:5" ht="15.75" customHeight="1" x14ac:dyDescent="0.25">
      <c r="B496" s="78"/>
      <c r="C496" s="79"/>
      <c r="E496" s="80"/>
    </row>
    <row r="497" spans="2:5" ht="15.75" customHeight="1" x14ac:dyDescent="0.25">
      <c r="B497" s="78"/>
      <c r="C497" s="79"/>
      <c r="E497" s="80"/>
    </row>
    <row r="498" spans="2:5" ht="15.75" customHeight="1" x14ac:dyDescent="0.25">
      <c r="B498" s="78"/>
      <c r="C498" s="79"/>
      <c r="E498" s="80"/>
    </row>
    <row r="499" spans="2:5" ht="15.75" customHeight="1" x14ac:dyDescent="0.25">
      <c r="B499" s="78"/>
      <c r="C499" s="79"/>
      <c r="E499" s="80"/>
    </row>
    <row r="500" spans="2:5" ht="15.75" customHeight="1" x14ac:dyDescent="0.25">
      <c r="B500" s="78"/>
      <c r="C500" s="79"/>
      <c r="E500" s="80"/>
    </row>
    <row r="501" spans="2:5" ht="15.75" customHeight="1" x14ac:dyDescent="0.25">
      <c r="B501" s="78"/>
      <c r="C501" s="79"/>
      <c r="E501" s="80"/>
    </row>
    <row r="502" spans="2:5" ht="15.75" customHeight="1" x14ac:dyDescent="0.25">
      <c r="B502" s="78"/>
      <c r="C502" s="79"/>
      <c r="E502" s="80"/>
    </row>
    <row r="503" spans="2:5" ht="15.75" customHeight="1" x14ac:dyDescent="0.25">
      <c r="B503" s="78"/>
      <c r="C503" s="79"/>
      <c r="E503" s="80"/>
    </row>
    <row r="504" spans="2:5" ht="15.75" customHeight="1" x14ac:dyDescent="0.25">
      <c r="B504" s="78"/>
      <c r="C504" s="79"/>
      <c r="E504" s="80"/>
    </row>
    <row r="505" spans="2:5" ht="15.75" customHeight="1" x14ac:dyDescent="0.25">
      <c r="B505" s="78"/>
      <c r="C505" s="79"/>
      <c r="E505" s="80"/>
    </row>
    <row r="506" spans="2:5" ht="15.75" customHeight="1" x14ac:dyDescent="0.25">
      <c r="B506" s="78"/>
      <c r="C506" s="79"/>
      <c r="E506" s="80"/>
    </row>
    <row r="507" spans="2:5" ht="15.75" customHeight="1" x14ac:dyDescent="0.25">
      <c r="B507" s="78"/>
      <c r="C507" s="79"/>
      <c r="E507" s="80"/>
    </row>
    <row r="508" spans="2:5" ht="15.75" customHeight="1" x14ac:dyDescent="0.25">
      <c r="B508" s="78"/>
      <c r="C508" s="79"/>
      <c r="E508" s="80"/>
    </row>
    <row r="509" spans="2:5" ht="15.75" customHeight="1" x14ac:dyDescent="0.25">
      <c r="B509" s="78"/>
      <c r="C509" s="79"/>
      <c r="E509" s="80"/>
    </row>
    <row r="510" spans="2:5" ht="15.75" customHeight="1" x14ac:dyDescent="0.25">
      <c r="B510" s="78"/>
      <c r="C510" s="79"/>
      <c r="E510" s="80"/>
    </row>
    <row r="511" spans="2:5" ht="15.75" customHeight="1" x14ac:dyDescent="0.25">
      <c r="B511" s="78"/>
      <c r="C511" s="79"/>
      <c r="E511" s="80"/>
    </row>
    <row r="512" spans="2:5" ht="15.75" customHeight="1" x14ac:dyDescent="0.25">
      <c r="B512" s="78"/>
      <c r="C512" s="79"/>
      <c r="E512" s="80"/>
    </row>
    <row r="513" spans="2:5" ht="15.75" customHeight="1" x14ac:dyDescent="0.25">
      <c r="B513" s="78"/>
      <c r="C513" s="79"/>
      <c r="E513" s="80"/>
    </row>
    <row r="514" spans="2:5" ht="15.75" customHeight="1" x14ac:dyDescent="0.25">
      <c r="B514" s="78"/>
      <c r="C514" s="79"/>
      <c r="E514" s="80"/>
    </row>
    <row r="515" spans="2:5" ht="15.75" customHeight="1" x14ac:dyDescent="0.25">
      <c r="B515" s="78"/>
      <c r="C515" s="79"/>
      <c r="E515" s="80"/>
    </row>
    <row r="516" spans="2:5" ht="15.75" customHeight="1" x14ac:dyDescent="0.25">
      <c r="B516" s="78"/>
      <c r="C516" s="79"/>
      <c r="E516" s="80"/>
    </row>
    <row r="517" spans="2:5" ht="15.75" customHeight="1" x14ac:dyDescent="0.25">
      <c r="B517" s="78"/>
      <c r="C517" s="79"/>
      <c r="E517" s="80"/>
    </row>
    <row r="518" spans="2:5" ht="15.75" customHeight="1" x14ac:dyDescent="0.25">
      <c r="B518" s="78"/>
      <c r="C518" s="79"/>
      <c r="E518" s="80"/>
    </row>
    <row r="519" spans="2:5" ht="15.75" customHeight="1" x14ac:dyDescent="0.25">
      <c r="B519" s="78"/>
      <c r="C519" s="79"/>
      <c r="E519" s="80"/>
    </row>
    <row r="520" spans="2:5" ht="15.75" customHeight="1" x14ac:dyDescent="0.25">
      <c r="B520" s="78"/>
      <c r="C520" s="79"/>
      <c r="E520" s="80"/>
    </row>
    <row r="521" spans="2:5" ht="15.75" customHeight="1" x14ac:dyDescent="0.25">
      <c r="B521" s="78"/>
      <c r="C521" s="79"/>
      <c r="E521" s="80"/>
    </row>
    <row r="522" spans="2:5" ht="15.75" customHeight="1" x14ac:dyDescent="0.25">
      <c r="B522" s="78"/>
      <c r="C522" s="79"/>
      <c r="E522" s="80"/>
    </row>
    <row r="523" spans="2:5" ht="15.75" customHeight="1" x14ac:dyDescent="0.25">
      <c r="B523" s="78"/>
      <c r="C523" s="79"/>
      <c r="E523" s="80"/>
    </row>
    <row r="524" spans="2:5" ht="15.75" customHeight="1" x14ac:dyDescent="0.25">
      <c r="B524" s="78"/>
      <c r="C524" s="79"/>
      <c r="E524" s="80"/>
    </row>
    <row r="525" spans="2:5" ht="15.75" customHeight="1" x14ac:dyDescent="0.25">
      <c r="B525" s="78"/>
      <c r="C525" s="79"/>
      <c r="E525" s="80"/>
    </row>
    <row r="526" spans="2:5" ht="15.75" customHeight="1" x14ac:dyDescent="0.25">
      <c r="B526" s="78"/>
      <c r="C526" s="79"/>
      <c r="E526" s="80"/>
    </row>
    <row r="527" spans="2:5" ht="15.75" customHeight="1" x14ac:dyDescent="0.25">
      <c r="B527" s="78"/>
      <c r="C527" s="79"/>
      <c r="E527" s="80"/>
    </row>
    <row r="528" spans="2:5" ht="15.75" customHeight="1" x14ac:dyDescent="0.25">
      <c r="B528" s="78"/>
      <c r="C528" s="79"/>
      <c r="E528" s="80"/>
    </row>
    <row r="529" spans="2:5" ht="15.75" customHeight="1" x14ac:dyDescent="0.25">
      <c r="B529" s="78"/>
      <c r="C529" s="79"/>
      <c r="E529" s="80"/>
    </row>
    <row r="530" spans="2:5" ht="15.75" customHeight="1" x14ac:dyDescent="0.25">
      <c r="B530" s="78"/>
      <c r="C530" s="79"/>
      <c r="E530" s="80"/>
    </row>
    <row r="531" spans="2:5" ht="15.75" customHeight="1" x14ac:dyDescent="0.25">
      <c r="B531" s="78"/>
      <c r="C531" s="79"/>
      <c r="E531" s="80"/>
    </row>
    <row r="532" spans="2:5" ht="15.75" customHeight="1" x14ac:dyDescent="0.25">
      <c r="B532" s="78"/>
      <c r="C532" s="79"/>
      <c r="E532" s="80"/>
    </row>
    <row r="533" spans="2:5" ht="15.75" customHeight="1" x14ac:dyDescent="0.25">
      <c r="B533" s="78"/>
      <c r="C533" s="79"/>
      <c r="E533" s="80"/>
    </row>
    <row r="534" spans="2:5" ht="15.75" customHeight="1" x14ac:dyDescent="0.25">
      <c r="B534" s="78"/>
      <c r="C534" s="79"/>
      <c r="E534" s="80"/>
    </row>
    <row r="535" spans="2:5" ht="15.75" customHeight="1" x14ac:dyDescent="0.25">
      <c r="B535" s="78"/>
      <c r="C535" s="79"/>
      <c r="E535" s="80"/>
    </row>
    <row r="536" spans="2:5" ht="15.75" customHeight="1" x14ac:dyDescent="0.25">
      <c r="B536" s="78"/>
      <c r="C536" s="79"/>
      <c r="E536" s="80"/>
    </row>
    <row r="537" spans="2:5" ht="15.75" customHeight="1" x14ac:dyDescent="0.25">
      <c r="B537" s="78"/>
      <c r="C537" s="79"/>
      <c r="E537" s="80"/>
    </row>
    <row r="538" spans="2:5" ht="15.75" customHeight="1" x14ac:dyDescent="0.25">
      <c r="B538" s="78"/>
      <c r="C538" s="79"/>
      <c r="E538" s="80"/>
    </row>
    <row r="539" spans="2:5" ht="15.75" customHeight="1" x14ac:dyDescent="0.25">
      <c r="B539" s="78"/>
      <c r="C539" s="79"/>
      <c r="E539" s="80"/>
    </row>
    <row r="540" spans="2:5" ht="15.75" customHeight="1" x14ac:dyDescent="0.25">
      <c r="B540" s="78"/>
      <c r="C540" s="79"/>
      <c r="E540" s="80"/>
    </row>
    <row r="541" spans="2:5" ht="15.75" customHeight="1" x14ac:dyDescent="0.25">
      <c r="B541" s="78"/>
      <c r="C541" s="79"/>
      <c r="E541" s="80"/>
    </row>
    <row r="542" spans="2:5" ht="15.75" customHeight="1" x14ac:dyDescent="0.25">
      <c r="B542" s="78"/>
      <c r="C542" s="79"/>
      <c r="E542" s="80"/>
    </row>
    <row r="543" spans="2:5" ht="15.75" customHeight="1" x14ac:dyDescent="0.25">
      <c r="B543" s="78"/>
      <c r="C543" s="79"/>
      <c r="E543" s="80"/>
    </row>
    <row r="544" spans="2:5" ht="15.75" customHeight="1" x14ac:dyDescent="0.25">
      <c r="B544" s="78"/>
      <c r="C544" s="79"/>
      <c r="E544" s="80"/>
    </row>
    <row r="545" spans="2:5" ht="15.75" customHeight="1" x14ac:dyDescent="0.25">
      <c r="B545" s="78"/>
      <c r="C545" s="79"/>
      <c r="E545" s="80"/>
    </row>
    <row r="546" spans="2:5" ht="15.75" customHeight="1" x14ac:dyDescent="0.25">
      <c r="B546" s="78"/>
      <c r="C546" s="79"/>
      <c r="E546" s="80"/>
    </row>
    <row r="547" spans="2:5" ht="15.75" customHeight="1" x14ac:dyDescent="0.25">
      <c r="B547" s="78"/>
      <c r="C547" s="79"/>
      <c r="E547" s="80"/>
    </row>
    <row r="548" spans="2:5" ht="15.75" customHeight="1" x14ac:dyDescent="0.25">
      <c r="B548" s="78"/>
      <c r="C548" s="79"/>
      <c r="E548" s="80"/>
    </row>
    <row r="549" spans="2:5" ht="15.75" customHeight="1" x14ac:dyDescent="0.25">
      <c r="B549" s="78"/>
      <c r="C549" s="79"/>
      <c r="E549" s="80"/>
    </row>
    <row r="550" spans="2:5" ht="15.75" customHeight="1" x14ac:dyDescent="0.25">
      <c r="B550" s="78"/>
      <c r="C550" s="79"/>
      <c r="E550" s="80"/>
    </row>
    <row r="551" spans="2:5" ht="15.75" customHeight="1" x14ac:dyDescent="0.25">
      <c r="B551" s="78"/>
      <c r="C551" s="79"/>
      <c r="E551" s="80"/>
    </row>
    <row r="552" spans="2:5" ht="15.75" customHeight="1" x14ac:dyDescent="0.25">
      <c r="B552" s="78"/>
      <c r="C552" s="79"/>
      <c r="E552" s="80"/>
    </row>
    <row r="553" spans="2:5" ht="15.75" customHeight="1" x14ac:dyDescent="0.25">
      <c r="B553" s="78"/>
      <c r="C553" s="79"/>
      <c r="E553" s="80"/>
    </row>
    <row r="554" spans="2:5" ht="15.75" customHeight="1" x14ac:dyDescent="0.25">
      <c r="B554" s="78"/>
      <c r="C554" s="79"/>
      <c r="E554" s="80"/>
    </row>
    <row r="555" spans="2:5" ht="15.75" customHeight="1" x14ac:dyDescent="0.25">
      <c r="B555" s="78"/>
      <c r="C555" s="79"/>
      <c r="E555" s="80"/>
    </row>
    <row r="556" spans="2:5" ht="15.75" customHeight="1" x14ac:dyDescent="0.25">
      <c r="B556" s="78"/>
      <c r="C556" s="79"/>
      <c r="E556" s="80"/>
    </row>
    <row r="557" spans="2:5" ht="15.75" customHeight="1" x14ac:dyDescent="0.25">
      <c r="B557" s="78"/>
      <c r="C557" s="79"/>
      <c r="E557" s="80"/>
    </row>
    <row r="558" spans="2:5" ht="15.75" customHeight="1" x14ac:dyDescent="0.25">
      <c r="B558" s="78"/>
      <c r="C558" s="79"/>
      <c r="E558" s="80"/>
    </row>
    <row r="559" spans="2:5" ht="15.75" customHeight="1" x14ac:dyDescent="0.25">
      <c r="B559" s="78"/>
      <c r="C559" s="79"/>
      <c r="E559" s="80"/>
    </row>
    <row r="560" spans="2:5" ht="15.75" customHeight="1" x14ac:dyDescent="0.25">
      <c r="B560" s="78"/>
      <c r="C560" s="79"/>
      <c r="E560" s="80"/>
    </row>
    <row r="561" spans="2:5" ht="15.75" customHeight="1" x14ac:dyDescent="0.25">
      <c r="B561" s="78"/>
      <c r="C561" s="79"/>
      <c r="E561" s="80"/>
    </row>
    <row r="562" spans="2:5" ht="15.75" customHeight="1" x14ac:dyDescent="0.25">
      <c r="B562" s="78"/>
      <c r="C562" s="79"/>
      <c r="E562" s="80"/>
    </row>
    <row r="563" spans="2:5" ht="15.75" customHeight="1" x14ac:dyDescent="0.25">
      <c r="B563" s="78"/>
      <c r="C563" s="79"/>
      <c r="E563" s="80"/>
    </row>
    <row r="564" spans="2:5" ht="15.75" customHeight="1" x14ac:dyDescent="0.25">
      <c r="B564" s="78"/>
      <c r="C564" s="79"/>
      <c r="E564" s="80"/>
    </row>
    <row r="565" spans="2:5" ht="15.75" customHeight="1" x14ac:dyDescent="0.25">
      <c r="B565" s="78"/>
      <c r="C565" s="79"/>
      <c r="E565" s="80"/>
    </row>
    <row r="566" spans="2:5" ht="15.75" customHeight="1" x14ac:dyDescent="0.25">
      <c r="B566" s="78"/>
      <c r="C566" s="79"/>
      <c r="E566" s="80"/>
    </row>
    <row r="567" spans="2:5" ht="15.75" customHeight="1" x14ac:dyDescent="0.25">
      <c r="B567" s="78"/>
      <c r="C567" s="79"/>
      <c r="E567" s="80"/>
    </row>
    <row r="568" spans="2:5" ht="15.75" customHeight="1" x14ac:dyDescent="0.25">
      <c r="B568" s="78"/>
      <c r="C568" s="79"/>
      <c r="E568" s="80"/>
    </row>
    <row r="569" spans="2:5" ht="15.75" customHeight="1" x14ac:dyDescent="0.25">
      <c r="B569" s="78"/>
      <c r="C569" s="79"/>
      <c r="E569" s="80"/>
    </row>
    <row r="570" spans="2:5" ht="15.75" customHeight="1" x14ac:dyDescent="0.25">
      <c r="B570" s="78"/>
      <c r="C570" s="79"/>
      <c r="E570" s="80"/>
    </row>
    <row r="571" spans="2:5" ht="15.75" customHeight="1" x14ac:dyDescent="0.25">
      <c r="B571" s="78"/>
      <c r="C571" s="79"/>
      <c r="E571" s="80"/>
    </row>
    <row r="572" spans="2:5" ht="15.75" customHeight="1" x14ac:dyDescent="0.25">
      <c r="B572" s="78"/>
      <c r="C572" s="79"/>
      <c r="E572" s="80"/>
    </row>
    <row r="573" spans="2:5" ht="15.75" customHeight="1" x14ac:dyDescent="0.25">
      <c r="B573" s="78"/>
      <c r="C573" s="79"/>
      <c r="E573" s="80"/>
    </row>
    <row r="574" spans="2:5" ht="15.75" customHeight="1" x14ac:dyDescent="0.25">
      <c r="B574" s="78"/>
      <c r="C574" s="79"/>
      <c r="E574" s="80"/>
    </row>
    <row r="575" spans="2:5" ht="15.75" customHeight="1" x14ac:dyDescent="0.25">
      <c r="B575" s="78"/>
      <c r="C575" s="79"/>
      <c r="E575" s="80"/>
    </row>
    <row r="576" spans="2:5" ht="15.75" customHeight="1" x14ac:dyDescent="0.25">
      <c r="B576" s="78"/>
      <c r="C576" s="79"/>
      <c r="E576" s="80"/>
    </row>
    <row r="577" spans="2:5" ht="15.75" customHeight="1" x14ac:dyDescent="0.25">
      <c r="B577" s="78"/>
      <c r="C577" s="79"/>
      <c r="E577" s="80"/>
    </row>
    <row r="578" spans="2:5" ht="15.75" customHeight="1" x14ac:dyDescent="0.25">
      <c r="B578" s="78"/>
      <c r="C578" s="79"/>
      <c r="E578" s="80"/>
    </row>
    <row r="579" spans="2:5" ht="15.75" customHeight="1" x14ac:dyDescent="0.25">
      <c r="B579" s="78"/>
      <c r="C579" s="79"/>
      <c r="E579" s="80"/>
    </row>
    <row r="580" spans="2:5" ht="15.75" customHeight="1" x14ac:dyDescent="0.25">
      <c r="B580" s="78"/>
      <c r="C580" s="79"/>
      <c r="E580" s="80"/>
    </row>
    <row r="581" spans="2:5" ht="15.75" customHeight="1" x14ac:dyDescent="0.25">
      <c r="B581" s="78"/>
      <c r="C581" s="79"/>
      <c r="E581" s="80"/>
    </row>
    <row r="582" spans="2:5" ht="15.75" customHeight="1" x14ac:dyDescent="0.25">
      <c r="B582" s="78"/>
      <c r="C582" s="79"/>
      <c r="E582" s="80"/>
    </row>
    <row r="583" spans="2:5" ht="15.75" customHeight="1" x14ac:dyDescent="0.25">
      <c r="B583" s="78"/>
      <c r="C583" s="79"/>
      <c r="E583" s="80"/>
    </row>
    <row r="584" spans="2:5" ht="15.75" customHeight="1" x14ac:dyDescent="0.25">
      <c r="B584" s="78"/>
      <c r="C584" s="79"/>
      <c r="E584" s="80"/>
    </row>
    <row r="585" spans="2:5" ht="15.75" customHeight="1" x14ac:dyDescent="0.25">
      <c r="B585" s="78"/>
      <c r="C585" s="79"/>
      <c r="E585" s="80"/>
    </row>
    <row r="586" spans="2:5" ht="15.75" customHeight="1" x14ac:dyDescent="0.25">
      <c r="B586" s="78"/>
      <c r="C586" s="79"/>
      <c r="E586" s="80"/>
    </row>
    <row r="587" spans="2:5" ht="15.75" customHeight="1" x14ac:dyDescent="0.25">
      <c r="B587" s="78"/>
      <c r="C587" s="79"/>
      <c r="E587" s="80"/>
    </row>
    <row r="588" spans="2:5" ht="15.75" customHeight="1" x14ac:dyDescent="0.25">
      <c r="B588" s="78"/>
      <c r="C588" s="79"/>
      <c r="E588" s="80"/>
    </row>
    <row r="589" spans="2:5" ht="15.75" customHeight="1" x14ac:dyDescent="0.25">
      <c r="B589" s="78"/>
      <c r="C589" s="79"/>
      <c r="E589" s="80"/>
    </row>
    <row r="590" spans="2:5" ht="15.75" customHeight="1" x14ac:dyDescent="0.25">
      <c r="B590" s="78"/>
      <c r="C590" s="79"/>
      <c r="E590" s="80"/>
    </row>
    <row r="591" spans="2:5" ht="15.75" customHeight="1" x14ac:dyDescent="0.25">
      <c r="B591" s="78"/>
      <c r="C591" s="79"/>
      <c r="E591" s="80"/>
    </row>
    <row r="592" spans="2:5" ht="15.75" customHeight="1" x14ac:dyDescent="0.25">
      <c r="B592" s="78"/>
      <c r="C592" s="79"/>
      <c r="E592" s="80"/>
    </row>
    <row r="593" spans="2:5" ht="15.75" customHeight="1" x14ac:dyDescent="0.25">
      <c r="B593" s="78"/>
      <c r="C593" s="79"/>
      <c r="E593" s="80"/>
    </row>
    <row r="594" spans="2:5" ht="15.75" customHeight="1" x14ac:dyDescent="0.25">
      <c r="B594" s="78"/>
      <c r="C594" s="79"/>
      <c r="E594" s="80"/>
    </row>
    <row r="595" spans="2:5" ht="15.75" customHeight="1" x14ac:dyDescent="0.25">
      <c r="B595" s="78"/>
      <c r="C595" s="79"/>
      <c r="E595" s="80"/>
    </row>
    <row r="596" spans="2:5" ht="15.75" customHeight="1" x14ac:dyDescent="0.25">
      <c r="B596" s="78"/>
      <c r="C596" s="79"/>
      <c r="E596" s="80"/>
    </row>
    <row r="597" spans="2:5" ht="15.75" customHeight="1" x14ac:dyDescent="0.25">
      <c r="B597" s="78"/>
      <c r="C597" s="79"/>
      <c r="E597" s="80"/>
    </row>
    <row r="598" spans="2:5" ht="15.75" customHeight="1" x14ac:dyDescent="0.25">
      <c r="B598" s="78"/>
      <c r="C598" s="79"/>
      <c r="E598" s="80"/>
    </row>
    <row r="599" spans="2:5" ht="15.75" customHeight="1" x14ac:dyDescent="0.25">
      <c r="B599" s="78"/>
      <c r="C599" s="79"/>
      <c r="E599" s="80"/>
    </row>
    <row r="600" spans="2:5" ht="15.75" customHeight="1" x14ac:dyDescent="0.25">
      <c r="B600" s="78"/>
      <c r="C600" s="79"/>
      <c r="E600" s="80"/>
    </row>
    <row r="601" spans="2:5" ht="15.75" customHeight="1" x14ac:dyDescent="0.25">
      <c r="B601" s="78"/>
      <c r="C601" s="79"/>
      <c r="E601" s="80"/>
    </row>
    <row r="602" spans="2:5" ht="15.75" customHeight="1" x14ac:dyDescent="0.25">
      <c r="B602" s="78"/>
      <c r="C602" s="79"/>
      <c r="E602" s="80"/>
    </row>
    <row r="603" spans="2:5" ht="15.75" customHeight="1" x14ac:dyDescent="0.25">
      <c r="B603" s="78"/>
      <c r="C603" s="79"/>
      <c r="E603" s="80"/>
    </row>
    <row r="604" spans="2:5" ht="15.75" customHeight="1" x14ac:dyDescent="0.25">
      <c r="B604" s="78"/>
      <c r="C604" s="79"/>
      <c r="E604" s="80"/>
    </row>
    <row r="605" spans="2:5" ht="15.75" customHeight="1" x14ac:dyDescent="0.25">
      <c r="B605" s="78"/>
      <c r="C605" s="79"/>
      <c r="E605" s="80"/>
    </row>
    <row r="606" spans="2:5" ht="15.75" customHeight="1" x14ac:dyDescent="0.25">
      <c r="B606" s="78"/>
      <c r="C606" s="79"/>
      <c r="E606" s="80"/>
    </row>
    <row r="607" spans="2:5" ht="15.75" customHeight="1" x14ac:dyDescent="0.25">
      <c r="B607" s="78"/>
      <c r="C607" s="79"/>
      <c r="E607" s="80"/>
    </row>
    <row r="608" spans="2:5" ht="15.75" customHeight="1" x14ac:dyDescent="0.25">
      <c r="B608" s="78"/>
      <c r="C608" s="79"/>
      <c r="E608" s="80"/>
    </row>
    <row r="609" spans="2:5" ht="15.75" customHeight="1" x14ac:dyDescent="0.25">
      <c r="B609" s="78"/>
      <c r="C609" s="79"/>
      <c r="E609" s="80"/>
    </row>
    <row r="610" spans="2:5" ht="15.75" customHeight="1" x14ac:dyDescent="0.25">
      <c r="B610" s="78"/>
      <c r="C610" s="79"/>
      <c r="E610" s="80"/>
    </row>
    <row r="611" spans="2:5" ht="15.75" customHeight="1" x14ac:dyDescent="0.25">
      <c r="B611" s="78"/>
      <c r="C611" s="79"/>
      <c r="E611" s="80"/>
    </row>
    <row r="612" spans="2:5" ht="15.75" customHeight="1" x14ac:dyDescent="0.25">
      <c r="B612" s="78"/>
      <c r="C612" s="79"/>
      <c r="E612" s="80"/>
    </row>
    <row r="613" spans="2:5" ht="15.75" customHeight="1" x14ac:dyDescent="0.25">
      <c r="B613" s="78"/>
      <c r="C613" s="79"/>
      <c r="E613" s="80"/>
    </row>
    <row r="614" spans="2:5" ht="15.75" customHeight="1" x14ac:dyDescent="0.25">
      <c r="B614" s="78"/>
      <c r="C614" s="79"/>
      <c r="E614" s="80"/>
    </row>
    <row r="615" spans="2:5" ht="15.75" customHeight="1" x14ac:dyDescent="0.25">
      <c r="B615" s="78"/>
      <c r="C615" s="79"/>
      <c r="E615" s="80"/>
    </row>
    <row r="616" spans="2:5" ht="15.75" customHeight="1" x14ac:dyDescent="0.25">
      <c r="B616" s="78"/>
      <c r="C616" s="79"/>
      <c r="E616" s="80"/>
    </row>
    <row r="617" spans="2:5" ht="15.75" customHeight="1" x14ac:dyDescent="0.25">
      <c r="B617" s="78"/>
      <c r="C617" s="79"/>
      <c r="E617" s="80"/>
    </row>
    <row r="618" spans="2:5" ht="15.75" customHeight="1" x14ac:dyDescent="0.25">
      <c r="B618" s="78"/>
      <c r="C618" s="79"/>
      <c r="E618" s="80"/>
    </row>
    <row r="619" spans="2:5" ht="15.75" customHeight="1" x14ac:dyDescent="0.25">
      <c r="B619" s="78"/>
      <c r="C619" s="79"/>
      <c r="E619" s="80"/>
    </row>
    <row r="620" spans="2:5" ht="15.75" customHeight="1" x14ac:dyDescent="0.25">
      <c r="B620" s="78"/>
      <c r="C620" s="79"/>
      <c r="E620" s="80"/>
    </row>
    <row r="621" spans="2:5" ht="15.75" customHeight="1" x14ac:dyDescent="0.25">
      <c r="B621" s="78"/>
      <c r="C621" s="79"/>
      <c r="E621" s="80"/>
    </row>
    <row r="622" spans="2:5" ht="15.75" customHeight="1" x14ac:dyDescent="0.25">
      <c r="B622" s="78"/>
      <c r="C622" s="79"/>
      <c r="E622" s="80"/>
    </row>
    <row r="623" spans="2:5" ht="15.75" customHeight="1" x14ac:dyDescent="0.25">
      <c r="B623" s="78"/>
      <c r="C623" s="79"/>
      <c r="E623" s="80"/>
    </row>
    <row r="624" spans="2:5" ht="15.75" customHeight="1" x14ac:dyDescent="0.25">
      <c r="B624" s="78"/>
      <c r="C624" s="79"/>
      <c r="E624" s="80"/>
    </row>
    <row r="625" spans="2:5" ht="15.75" customHeight="1" x14ac:dyDescent="0.25">
      <c r="B625" s="78"/>
      <c r="C625" s="79"/>
      <c r="E625" s="80"/>
    </row>
    <row r="626" spans="2:5" ht="15.75" customHeight="1" x14ac:dyDescent="0.25">
      <c r="B626" s="78"/>
      <c r="C626" s="79"/>
      <c r="E626" s="80"/>
    </row>
    <row r="627" spans="2:5" ht="15.75" customHeight="1" x14ac:dyDescent="0.25">
      <c r="B627" s="78"/>
      <c r="C627" s="79"/>
      <c r="E627" s="80"/>
    </row>
    <row r="628" spans="2:5" ht="15.75" customHeight="1" x14ac:dyDescent="0.25">
      <c r="B628" s="78"/>
      <c r="C628" s="79"/>
      <c r="E628" s="80"/>
    </row>
    <row r="629" spans="2:5" ht="15.75" customHeight="1" x14ac:dyDescent="0.25">
      <c r="B629" s="78"/>
      <c r="C629" s="79"/>
      <c r="E629" s="80"/>
    </row>
    <row r="630" spans="2:5" ht="15.75" customHeight="1" x14ac:dyDescent="0.25">
      <c r="B630" s="78"/>
      <c r="C630" s="79"/>
      <c r="E630" s="80"/>
    </row>
    <row r="631" spans="2:5" ht="15.75" customHeight="1" x14ac:dyDescent="0.25">
      <c r="B631" s="78"/>
      <c r="C631" s="79"/>
      <c r="E631" s="80"/>
    </row>
    <row r="632" spans="2:5" ht="15.75" customHeight="1" x14ac:dyDescent="0.25">
      <c r="B632" s="78"/>
      <c r="C632" s="79"/>
      <c r="E632" s="80"/>
    </row>
    <row r="633" spans="2:5" ht="15.75" customHeight="1" x14ac:dyDescent="0.25">
      <c r="B633" s="78"/>
      <c r="C633" s="79"/>
      <c r="E633" s="80"/>
    </row>
    <row r="634" spans="2:5" ht="15.75" customHeight="1" x14ac:dyDescent="0.25">
      <c r="B634" s="78"/>
      <c r="C634" s="79"/>
      <c r="E634" s="80"/>
    </row>
    <row r="635" spans="2:5" ht="15.75" customHeight="1" x14ac:dyDescent="0.25">
      <c r="B635" s="78"/>
      <c r="C635" s="79"/>
      <c r="E635" s="80"/>
    </row>
    <row r="636" spans="2:5" ht="15.75" customHeight="1" x14ac:dyDescent="0.25">
      <c r="B636" s="78"/>
      <c r="C636" s="79"/>
      <c r="E636" s="80"/>
    </row>
    <row r="637" spans="2:5" ht="15.75" customHeight="1" x14ac:dyDescent="0.25">
      <c r="B637" s="78"/>
      <c r="C637" s="79"/>
      <c r="E637" s="80"/>
    </row>
    <row r="638" spans="2:5" ht="15.75" customHeight="1" x14ac:dyDescent="0.25">
      <c r="B638" s="78"/>
      <c r="C638" s="79"/>
      <c r="E638" s="80"/>
    </row>
    <row r="639" spans="2:5" ht="15.75" customHeight="1" x14ac:dyDescent="0.25">
      <c r="B639" s="78"/>
      <c r="C639" s="79"/>
      <c r="E639" s="80"/>
    </row>
    <row r="640" spans="2:5" ht="15.75" customHeight="1" x14ac:dyDescent="0.25">
      <c r="B640" s="78"/>
      <c r="C640" s="79"/>
      <c r="E640" s="80"/>
    </row>
    <row r="641" spans="2:5" ht="15.75" customHeight="1" x14ac:dyDescent="0.25">
      <c r="B641" s="78"/>
      <c r="C641" s="79"/>
      <c r="E641" s="80"/>
    </row>
    <row r="642" spans="2:5" ht="15.75" customHeight="1" x14ac:dyDescent="0.25">
      <c r="B642" s="78"/>
      <c r="C642" s="79"/>
      <c r="E642" s="80"/>
    </row>
    <row r="643" spans="2:5" ht="15.75" customHeight="1" x14ac:dyDescent="0.25">
      <c r="B643" s="78"/>
      <c r="C643" s="79"/>
      <c r="E643" s="80"/>
    </row>
    <row r="644" spans="2:5" ht="15.75" customHeight="1" x14ac:dyDescent="0.25">
      <c r="B644" s="78"/>
      <c r="C644" s="79"/>
      <c r="E644" s="80"/>
    </row>
    <row r="645" spans="2:5" ht="15.75" customHeight="1" x14ac:dyDescent="0.25">
      <c r="B645" s="78"/>
      <c r="C645" s="79"/>
      <c r="E645" s="80"/>
    </row>
    <row r="646" spans="2:5" ht="15.75" customHeight="1" x14ac:dyDescent="0.25">
      <c r="B646" s="78"/>
      <c r="C646" s="79"/>
      <c r="E646" s="80"/>
    </row>
    <row r="647" spans="2:5" ht="15.75" customHeight="1" x14ac:dyDescent="0.25">
      <c r="B647" s="78"/>
      <c r="C647" s="79"/>
      <c r="E647" s="80"/>
    </row>
    <row r="648" spans="2:5" ht="15.75" customHeight="1" x14ac:dyDescent="0.25">
      <c r="B648" s="78"/>
      <c r="C648" s="79"/>
      <c r="E648" s="80"/>
    </row>
    <row r="649" spans="2:5" ht="15.75" customHeight="1" x14ac:dyDescent="0.25">
      <c r="B649" s="78"/>
      <c r="C649" s="79"/>
      <c r="E649" s="80"/>
    </row>
    <row r="650" spans="2:5" ht="15.75" customHeight="1" x14ac:dyDescent="0.25">
      <c r="B650" s="78"/>
      <c r="C650" s="79"/>
      <c r="E650" s="80"/>
    </row>
    <row r="651" spans="2:5" ht="15.75" customHeight="1" x14ac:dyDescent="0.25">
      <c r="B651" s="78"/>
      <c r="C651" s="79"/>
      <c r="E651" s="80"/>
    </row>
    <row r="652" spans="2:5" ht="15.75" customHeight="1" x14ac:dyDescent="0.25">
      <c r="B652" s="78"/>
      <c r="C652" s="79"/>
      <c r="E652" s="80"/>
    </row>
    <row r="653" spans="2:5" ht="15.75" customHeight="1" x14ac:dyDescent="0.25">
      <c r="B653" s="78"/>
      <c r="C653" s="79"/>
      <c r="E653" s="80"/>
    </row>
    <row r="654" spans="2:5" ht="15.75" customHeight="1" x14ac:dyDescent="0.25">
      <c r="B654" s="78"/>
      <c r="C654" s="79"/>
      <c r="E654" s="80"/>
    </row>
    <row r="655" spans="2:5" ht="15.75" customHeight="1" x14ac:dyDescent="0.25">
      <c r="B655" s="78"/>
      <c r="C655" s="79"/>
      <c r="E655" s="80"/>
    </row>
    <row r="656" spans="2:5" ht="15.75" customHeight="1" x14ac:dyDescent="0.25">
      <c r="B656" s="78"/>
      <c r="C656" s="79"/>
      <c r="E656" s="80"/>
    </row>
    <row r="657" spans="2:5" ht="15.75" customHeight="1" x14ac:dyDescent="0.25">
      <c r="B657" s="78"/>
      <c r="C657" s="79"/>
      <c r="E657" s="80"/>
    </row>
    <row r="658" spans="2:5" ht="15.75" customHeight="1" x14ac:dyDescent="0.25">
      <c r="B658" s="78"/>
      <c r="C658" s="79"/>
      <c r="E658" s="80"/>
    </row>
    <row r="659" spans="2:5" ht="15.75" customHeight="1" x14ac:dyDescent="0.25">
      <c r="B659" s="78"/>
      <c r="C659" s="79"/>
      <c r="E659" s="80"/>
    </row>
    <row r="660" spans="2:5" ht="15.75" customHeight="1" x14ac:dyDescent="0.25">
      <c r="B660" s="78"/>
      <c r="C660" s="79"/>
      <c r="E660" s="80"/>
    </row>
    <row r="661" spans="2:5" ht="15.75" customHeight="1" x14ac:dyDescent="0.25">
      <c r="B661" s="78"/>
      <c r="C661" s="79"/>
      <c r="E661" s="80"/>
    </row>
    <row r="662" spans="2:5" ht="15.75" customHeight="1" x14ac:dyDescent="0.25">
      <c r="B662" s="78"/>
      <c r="C662" s="79"/>
      <c r="E662" s="80"/>
    </row>
    <row r="663" spans="2:5" ht="15.75" customHeight="1" x14ac:dyDescent="0.25">
      <c r="B663" s="78"/>
      <c r="C663" s="79"/>
      <c r="E663" s="80"/>
    </row>
    <row r="664" spans="2:5" ht="15.75" customHeight="1" x14ac:dyDescent="0.25">
      <c r="B664" s="78"/>
      <c r="C664" s="79"/>
      <c r="E664" s="80"/>
    </row>
    <row r="665" spans="2:5" ht="15.75" customHeight="1" x14ac:dyDescent="0.25">
      <c r="B665" s="78"/>
      <c r="C665" s="79"/>
      <c r="E665" s="80"/>
    </row>
    <row r="666" spans="2:5" ht="15.75" customHeight="1" x14ac:dyDescent="0.25">
      <c r="B666" s="78"/>
      <c r="C666" s="79"/>
      <c r="E666" s="80"/>
    </row>
    <row r="667" spans="2:5" ht="15.75" customHeight="1" x14ac:dyDescent="0.25">
      <c r="B667" s="78"/>
      <c r="C667" s="79"/>
      <c r="E667" s="80"/>
    </row>
    <row r="668" spans="2:5" ht="15.75" customHeight="1" x14ac:dyDescent="0.25">
      <c r="B668" s="78"/>
      <c r="C668" s="79"/>
      <c r="E668" s="80"/>
    </row>
    <row r="669" spans="2:5" ht="15.75" customHeight="1" x14ac:dyDescent="0.25">
      <c r="B669" s="78"/>
      <c r="C669" s="79"/>
      <c r="E669" s="80"/>
    </row>
    <row r="670" spans="2:5" ht="15.75" customHeight="1" x14ac:dyDescent="0.25">
      <c r="B670" s="78"/>
      <c r="C670" s="79"/>
      <c r="E670" s="80"/>
    </row>
    <row r="671" spans="2:5" ht="15.75" customHeight="1" x14ac:dyDescent="0.25">
      <c r="B671" s="78"/>
      <c r="C671" s="79"/>
      <c r="E671" s="80"/>
    </row>
    <row r="672" spans="2:5" ht="15.75" customHeight="1" x14ac:dyDescent="0.25">
      <c r="B672" s="78"/>
      <c r="C672" s="79"/>
      <c r="E672" s="80"/>
    </row>
    <row r="673" spans="2:5" ht="15.75" customHeight="1" x14ac:dyDescent="0.25">
      <c r="B673" s="78"/>
      <c r="C673" s="79"/>
      <c r="E673" s="80"/>
    </row>
    <row r="674" spans="2:5" ht="15.75" customHeight="1" x14ac:dyDescent="0.25">
      <c r="B674" s="78"/>
      <c r="C674" s="79"/>
      <c r="E674" s="80"/>
    </row>
    <row r="675" spans="2:5" ht="15.75" customHeight="1" x14ac:dyDescent="0.25">
      <c r="B675" s="78"/>
      <c r="C675" s="79"/>
      <c r="E675" s="80"/>
    </row>
    <row r="676" spans="2:5" ht="15.75" customHeight="1" x14ac:dyDescent="0.25">
      <c r="B676" s="78"/>
      <c r="C676" s="79"/>
      <c r="E676" s="80"/>
    </row>
    <row r="677" spans="2:5" ht="15.75" customHeight="1" x14ac:dyDescent="0.25">
      <c r="B677" s="78"/>
      <c r="C677" s="79"/>
      <c r="E677" s="80"/>
    </row>
    <row r="678" spans="2:5" ht="15.75" customHeight="1" x14ac:dyDescent="0.25">
      <c r="B678" s="78"/>
      <c r="C678" s="79"/>
      <c r="E678" s="80"/>
    </row>
    <row r="679" spans="2:5" ht="15.75" customHeight="1" x14ac:dyDescent="0.25">
      <c r="B679" s="78"/>
      <c r="C679" s="79"/>
      <c r="E679" s="80"/>
    </row>
    <row r="680" spans="2:5" ht="15.75" customHeight="1" x14ac:dyDescent="0.25">
      <c r="B680" s="78"/>
      <c r="C680" s="79"/>
      <c r="E680" s="80"/>
    </row>
    <row r="681" spans="2:5" ht="15.75" customHeight="1" x14ac:dyDescent="0.25">
      <c r="B681" s="78"/>
      <c r="C681" s="79"/>
      <c r="E681" s="80"/>
    </row>
    <row r="682" spans="2:5" ht="15.75" customHeight="1" x14ac:dyDescent="0.25">
      <c r="B682" s="78"/>
      <c r="C682" s="79"/>
      <c r="E682" s="80"/>
    </row>
    <row r="683" spans="2:5" ht="15.75" customHeight="1" x14ac:dyDescent="0.25">
      <c r="B683" s="78"/>
      <c r="C683" s="79"/>
      <c r="E683" s="80"/>
    </row>
    <row r="684" spans="2:5" ht="15.75" customHeight="1" x14ac:dyDescent="0.25">
      <c r="B684" s="78"/>
      <c r="C684" s="79"/>
      <c r="E684" s="80"/>
    </row>
    <row r="685" spans="2:5" ht="15.75" customHeight="1" x14ac:dyDescent="0.25">
      <c r="B685" s="78"/>
      <c r="C685" s="79"/>
      <c r="E685" s="80"/>
    </row>
    <row r="686" spans="2:5" ht="15.75" customHeight="1" x14ac:dyDescent="0.25">
      <c r="B686" s="78"/>
      <c r="C686" s="79"/>
      <c r="E686" s="80"/>
    </row>
    <row r="687" spans="2:5" ht="15.75" customHeight="1" x14ac:dyDescent="0.25">
      <c r="B687" s="78"/>
      <c r="C687" s="79"/>
      <c r="E687" s="80"/>
    </row>
    <row r="688" spans="2:5" ht="15.75" customHeight="1" x14ac:dyDescent="0.25">
      <c r="B688" s="78"/>
      <c r="C688" s="79"/>
      <c r="E688" s="80"/>
    </row>
    <row r="689" spans="2:5" ht="15.75" customHeight="1" x14ac:dyDescent="0.25">
      <c r="B689" s="78"/>
      <c r="C689" s="79"/>
      <c r="E689" s="80"/>
    </row>
    <row r="690" spans="2:5" ht="15.75" customHeight="1" x14ac:dyDescent="0.25">
      <c r="B690" s="78"/>
      <c r="C690" s="79"/>
      <c r="E690" s="80"/>
    </row>
    <row r="691" spans="2:5" ht="15.75" customHeight="1" x14ac:dyDescent="0.25">
      <c r="B691" s="78"/>
      <c r="C691" s="79"/>
      <c r="E691" s="80"/>
    </row>
    <row r="692" spans="2:5" ht="15.75" customHeight="1" x14ac:dyDescent="0.25">
      <c r="B692" s="78"/>
      <c r="C692" s="79"/>
      <c r="E692" s="80"/>
    </row>
    <row r="693" spans="2:5" ht="15.75" customHeight="1" x14ac:dyDescent="0.25">
      <c r="B693" s="78"/>
      <c r="C693" s="79"/>
      <c r="E693" s="80"/>
    </row>
    <row r="694" spans="2:5" ht="15.75" customHeight="1" x14ac:dyDescent="0.25">
      <c r="B694" s="78"/>
      <c r="C694" s="79"/>
      <c r="E694" s="80"/>
    </row>
    <row r="695" spans="2:5" ht="15.75" customHeight="1" x14ac:dyDescent="0.25">
      <c r="B695" s="78"/>
      <c r="C695" s="79"/>
      <c r="E695" s="80"/>
    </row>
    <row r="696" spans="2:5" ht="15.75" customHeight="1" x14ac:dyDescent="0.25">
      <c r="B696" s="78"/>
      <c r="C696" s="79"/>
      <c r="E696" s="80"/>
    </row>
    <row r="697" spans="2:5" ht="15.75" customHeight="1" x14ac:dyDescent="0.25">
      <c r="B697" s="78"/>
      <c r="C697" s="79"/>
      <c r="E697" s="80"/>
    </row>
    <row r="698" spans="2:5" ht="15.75" customHeight="1" x14ac:dyDescent="0.25">
      <c r="B698" s="78"/>
      <c r="C698" s="79"/>
      <c r="E698" s="80"/>
    </row>
    <row r="699" spans="2:5" ht="15.75" customHeight="1" x14ac:dyDescent="0.25">
      <c r="B699" s="78"/>
      <c r="C699" s="79"/>
      <c r="E699" s="80"/>
    </row>
    <row r="700" spans="2:5" ht="15.75" customHeight="1" x14ac:dyDescent="0.25">
      <c r="B700" s="78"/>
      <c r="C700" s="79"/>
      <c r="E700" s="80"/>
    </row>
    <row r="701" spans="2:5" ht="15.75" customHeight="1" x14ac:dyDescent="0.25">
      <c r="B701" s="78"/>
      <c r="C701" s="79"/>
      <c r="E701" s="80"/>
    </row>
    <row r="702" spans="2:5" ht="15.75" customHeight="1" x14ac:dyDescent="0.25">
      <c r="B702" s="78"/>
      <c r="C702" s="79"/>
      <c r="E702" s="80"/>
    </row>
    <row r="703" spans="2:5" ht="15.75" customHeight="1" x14ac:dyDescent="0.25">
      <c r="B703" s="78"/>
      <c r="C703" s="79"/>
      <c r="E703" s="80"/>
    </row>
    <row r="704" spans="2:5" ht="15.75" customHeight="1" x14ac:dyDescent="0.25">
      <c r="B704" s="78"/>
      <c r="C704" s="79"/>
      <c r="E704" s="80"/>
    </row>
    <row r="705" spans="2:5" ht="15.75" customHeight="1" x14ac:dyDescent="0.25">
      <c r="B705" s="78"/>
      <c r="C705" s="79"/>
      <c r="E705" s="80"/>
    </row>
    <row r="706" spans="2:5" ht="15.75" customHeight="1" x14ac:dyDescent="0.25">
      <c r="B706" s="78"/>
      <c r="C706" s="79"/>
      <c r="E706" s="80"/>
    </row>
    <row r="707" spans="2:5" ht="15.75" customHeight="1" x14ac:dyDescent="0.25">
      <c r="B707" s="78"/>
      <c r="C707" s="79"/>
      <c r="E707" s="80"/>
    </row>
    <row r="708" spans="2:5" ht="15.75" customHeight="1" x14ac:dyDescent="0.25">
      <c r="B708" s="78"/>
      <c r="C708" s="79"/>
      <c r="E708" s="80"/>
    </row>
    <row r="709" spans="2:5" ht="15.75" customHeight="1" x14ac:dyDescent="0.25">
      <c r="B709" s="78"/>
      <c r="C709" s="79"/>
      <c r="E709" s="80"/>
    </row>
    <row r="710" spans="2:5" ht="15.75" customHeight="1" x14ac:dyDescent="0.25">
      <c r="B710" s="78"/>
      <c r="C710" s="79"/>
      <c r="E710" s="80"/>
    </row>
    <row r="711" spans="2:5" ht="15.75" customHeight="1" x14ac:dyDescent="0.25">
      <c r="B711" s="78"/>
      <c r="C711" s="79"/>
      <c r="E711" s="80"/>
    </row>
    <row r="712" spans="2:5" ht="15.75" customHeight="1" x14ac:dyDescent="0.25">
      <c r="B712" s="78"/>
      <c r="C712" s="79"/>
      <c r="E712" s="80"/>
    </row>
    <row r="713" spans="2:5" ht="15.75" customHeight="1" x14ac:dyDescent="0.25">
      <c r="B713" s="78"/>
      <c r="C713" s="79"/>
      <c r="E713" s="80"/>
    </row>
    <row r="714" spans="2:5" ht="15.75" customHeight="1" x14ac:dyDescent="0.25">
      <c r="B714" s="78"/>
      <c r="C714" s="79"/>
      <c r="E714" s="80"/>
    </row>
    <row r="715" spans="2:5" ht="15.75" customHeight="1" x14ac:dyDescent="0.25">
      <c r="B715" s="78"/>
      <c r="C715" s="79"/>
      <c r="E715" s="80"/>
    </row>
    <row r="716" spans="2:5" ht="15.75" customHeight="1" x14ac:dyDescent="0.25">
      <c r="B716" s="78"/>
      <c r="C716" s="79"/>
      <c r="E716" s="80"/>
    </row>
    <row r="717" spans="2:5" ht="15.75" customHeight="1" x14ac:dyDescent="0.25">
      <c r="B717" s="78"/>
      <c r="C717" s="79"/>
      <c r="E717" s="80"/>
    </row>
    <row r="718" spans="2:5" ht="15.75" customHeight="1" x14ac:dyDescent="0.25">
      <c r="B718" s="78"/>
      <c r="C718" s="79"/>
      <c r="E718" s="80"/>
    </row>
    <row r="719" spans="2:5" ht="15.75" customHeight="1" x14ac:dyDescent="0.25">
      <c r="B719" s="78"/>
      <c r="C719" s="79"/>
      <c r="E719" s="80"/>
    </row>
    <row r="720" spans="2:5" ht="15.75" customHeight="1" x14ac:dyDescent="0.25">
      <c r="B720" s="78"/>
      <c r="C720" s="79"/>
      <c r="E720" s="80"/>
    </row>
    <row r="721" spans="2:5" ht="15.75" customHeight="1" x14ac:dyDescent="0.25">
      <c r="B721" s="78"/>
      <c r="C721" s="79"/>
      <c r="E721" s="80"/>
    </row>
    <row r="722" spans="2:5" ht="15.75" customHeight="1" x14ac:dyDescent="0.25">
      <c r="B722" s="78"/>
      <c r="C722" s="79"/>
      <c r="E722" s="80"/>
    </row>
    <row r="723" spans="2:5" ht="15.75" customHeight="1" x14ac:dyDescent="0.25">
      <c r="B723" s="78"/>
      <c r="C723" s="79"/>
      <c r="E723" s="80"/>
    </row>
    <row r="724" spans="2:5" ht="15.75" customHeight="1" x14ac:dyDescent="0.25">
      <c r="B724" s="78"/>
      <c r="C724" s="79"/>
      <c r="E724" s="80"/>
    </row>
    <row r="725" spans="2:5" ht="15.75" customHeight="1" x14ac:dyDescent="0.25">
      <c r="B725" s="78"/>
      <c r="C725" s="79"/>
      <c r="E725" s="80"/>
    </row>
    <row r="726" spans="2:5" ht="15.75" customHeight="1" x14ac:dyDescent="0.25">
      <c r="B726" s="78"/>
      <c r="C726" s="79"/>
      <c r="E726" s="80"/>
    </row>
    <row r="727" spans="2:5" ht="15.75" customHeight="1" x14ac:dyDescent="0.25">
      <c r="B727" s="78"/>
      <c r="C727" s="79"/>
      <c r="E727" s="80"/>
    </row>
    <row r="728" spans="2:5" ht="15.75" customHeight="1" x14ac:dyDescent="0.25">
      <c r="B728" s="78"/>
      <c r="C728" s="79"/>
      <c r="E728" s="80"/>
    </row>
    <row r="729" spans="2:5" ht="15.75" customHeight="1" x14ac:dyDescent="0.25">
      <c r="B729" s="78"/>
      <c r="C729" s="79"/>
      <c r="E729" s="80"/>
    </row>
    <row r="730" spans="2:5" ht="15.75" customHeight="1" x14ac:dyDescent="0.25">
      <c r="B730" s="78"/>
      <c r="C730" s="79"/>
      <c r="E730" s="80"/>
    </row>
    <row r="731" spans="2:5" ht="15.75" customHeight="1" x14ac:dyDescent="0.25">
      <c r="B731" s="78"/>
      <c r="C731" s="79"/>
      <c r="E731" s="80"/>
    </row>
    <row r="732" spans="2:5" ht="15.75" customHeight="1" x14ac:dyDescent="0.25">
      <c r="B732" s="78"/>
      <c r="C732" s="79"/>
      <c r="E732" s="80"/>
    </row>
    <row r="733" spans="2:5" ht="15.75" customHeight="1" x14ac:dyDescent="0.25">
      <c r="B733" s="78"/>
      <c r="C733" s="79"/>
      <c r="E733" s="80"/>
    </row>
    <row r="734" spans="2:5" ht="15.75" customHeight="1" x14ac:dyDescent="0.25">
      <c r="B734" s="78"/>
      <c r="C734" s="79"/>
      <c r="E734" s="80"/>
    </row>
    <row r="735" spans="2:5" ht="15.75" customHeight="1" x14ac:dyDescent="0.25">
      <c r="B735" s="78"/>
      <c r="C735" s="79"/>
      <c r="E735" s="80"/>
    </row>
    <row r="736" spans="2:5" ht="15.75" customHeight="1" x14ac:dyDescent="0.25">
      <c r="B736" s="78"/>
      <c r="C736" s="79"/>
      <c r="E736" s="80"/>
    </row>
    <row r="737" spans="2:5" ht="15.75" customHeight="1" x14ac:dyDescent="0.25">
      <c r="B737" s="78"/>
      <c r="C737" s="79"/>
      <c r="E737" s="80"/>
    </row>
    <row r="738" spans="2:5" ht="15.75" customHeight="1" x14ac:dyDescent="0.25">
      <c r="B738" s="78"/>
      <c r="C738" s="79"/>
      <c r="E738" s="80"/>
    </row>
    <row r="739" spans="2:5" ht="15.75" customHeight="1" x14ac:dyDescent="0.25">
      <c r="B739" s="78"/>
      <c r="C739" s="79"/>
      <c r="E739" s="80"/>
    </row>
    <row r="740" spans="2:5" ht="15.75" customHeight="1" x14ac:dyDescent="0.25">
      <c r="B740" s="78"/>
      <c r="C740" s="79"/>
      <c r="E740" s="80"/>
    </row>
    <row r="741" spans="2:5" ht="15.75" customHeight="1" x14ac:dyDescent="0.25">
      <c r="B741" s="78"/>
      <c r="C741" s="79"/>
      <c r="E741" s="80"/>
    </row>
    <row r="742" spans="2:5" ht="15.75" customHeight="1" x14ac:dyDescent="0.25">
      <c r="B742" s="78"/>
      <c r="C742" s="79"/>
      <c r="E742" s="80"/>
    </row>
    <row r="743" spans="2:5" ht="15.75" customHeight="1" x14ac:dyDescent="0.25">
      <c r="B743" s="78"/>
      <c r="C743" s="79"/>
      <c r="E743" s="80"/>
    </row>
    <row r="744" spans="2:5" ht="15.75" customHeight="1" x14ac:dyDescent="0.25">
      <c r="B744" s="78"/>
      <c r="C744" s="79"/>
      <c r="E744" s="80"/>
    </row>
    <row r="745" spans="2:5" ht="15.75" customHeight="1" x14ac:dyDescent="0.25">
      <c r="B745" s="78"/>
      <c r="C745" s="79"/>
      <c r="E745" s="80"/>
    </row>
    <row r="746" spans="2:5" ht="15.75" customHeight="1" x14ac:dyDescent="0.25">
      <c r="B746" s="78"/>
      <c r="C746" s="79"/>
      <c r="E746" s="80"/>
    </row>
    <row r="747" spans="2:5" ht="15.75" customHeight="1" x14ac:dyDescent="0.25">
      <c r="B747" s="78"/>
      <c r="C747" s="79"/>
      <c r="E747" s="80"/>
    </row>
    <row r="748" spans="2:5" ht="15.75" customHeight="1" x14ac:dyDescent="0.25">
      <c r="B748" s="78"/>
      <c r="C748" s="79"/>
      <c r="E748" s="80"/>
    </row>
    <row r="749" spans="2:5" ht="15.75" customHeight="1" x14ac:dyDescent="0.25">
      <c r="B749" s="78"/>
      <c r="C749" s="79"/>
      <c r="E749" s="80"/>
    </row>
    <row r="750" spans="2:5" ht="15.75" customHeight="1" x14ac:dyDescent="0.25">
      <c r="B750" s="78"/>
      <c r="C750" s="79"/>
      <c r="E750" s="80"/>
    </row>
    <row r="751" spans="2:5" ht="15.75" customHeight="1" x14ac:dyDescent="0.25">
      <c r="B751" s="78"/>
      <c r="C751" s="79"/>
      <c r="E751" s="80"/>
    </row>
    <row r="752" spans="2:5" ht="15.75" customHeight="1" x14ac:dyDescent="0.25">
      <c r="B752" s="78"/>
      <c r="C752" s="79"/>
      <c r="E752" s="80"/>
    </row>
    <row r="753" spans="2:5" ht="15.75" customHeight="1" x14ac:dyDescent="0.25">
      <c r="B753" s="78"/>
      <c r="C753" s="79"/>
      <c r="E753" s="80"/>
    </row>
    <row r="754" spans="2:5" ht="15.75" customHeight="1" x14ac:dyDescent="0.25">
      <c r="B754" s="78"/>
      <c r="C754" s="79"/>
      <c r="E754" s="80"/>
    </row>
    <row r="755" spans="2:5" ht="15.75" customHeight="1" x14ac:dyDescent="0.25">
      <c r="B755" s="78"/>
      <c r="C755" s="79"/>
      <c r="E755" s="80"/>
    </row>
    <row r="756" spans="2:5" ht="15.75" customHeight="1" x14ac:dyDescent="0.25">
      <c r="B756" s="78"/>
      <c r="C756" s="79"/>
      <c r="E756" s="80"/>
    </row>
    <row r="757" spans="2:5" ht="15.75" customHeight="1" x14ac:dyDescent="0.25">
      <c r="B757" s="78"/>
      <c r="C757" s="79"/>
      <c r="E757" s="80"/>
    </row>
    <row r="758" spans="2:5" ht="15.75" customHeight="1" x14ac:dyDescent="0.25">
      <c r="B758" s="78"/>
      <c r="C758" s="79"/>
      <c r="E758" s="80"/>
    </row>
    <row r="759" spans="2:5" ht="15.75" customHeight="1" x14ac:dyDescent="0.25">
      <c r="B759" s="78"/>
      <c r="C759" s="79"/>
      <c r="E759" s="80"/>
    </row>
    <row r="760" spans="2:5" ht="15.75" customHeight="1" x14ac:dyDescent="0.25">
      <c r="B760" s="78"/>
      <c r="C760" s="79"/>
      <c r="E760" s="80"/>
    </row>
    <row r="761" spans="2:5" ht="15.75" customHeight="1" x14ac:dyDescent="0.25">
      <c r="B761" s="78"/>
      <c r="C761" s="79"/>
      <c r="E761" s="80"/>
    </row>
    <row r="762" spans="2:5" ht="15.75" customHeight="1" x14ac:dyDescent="0.25">
      <c r="B762" s="78"/>
      <c r="C762" s="79"/>
      <c r="E762" s="80"/>
    </row>
    <row r="763" spans="2:5" ht="15.75" customHeight="1" x14ac:dyDescent="0.25">
      <c r="B763" s="78"/>
      <c r="C763" s="79"/>
      <c r="E763" s="80"/>
    </row>
    <row r="764" spans="2:5" ht="15.75" customHeight="1" x14ac:dyDescent="0.25">
      <c r="B764" s="78"/>
      <c r="C764" s="79"/>
      <c r="E764" s="80"/>
    </row>
    <row r="765" spans="2:5" ht="15.75" customHeight="1" x14ac:dyDescent="0.25">
      <c r="B765" s="78"/>
      <c r="C765" s="79"/>
      <c r="E765" s="80"/>
    </row>
    <row r="766" spans="2:5" ht="15.75" customHeight="1" x14ac:dyDescent="0.25">
      <c r="B766" s="78"/>
      <c r="C766" s="79"/>
      <c r="E766" s="80"/>
    </row>
    <row r="767" spans="2:5" ht="15.75" customHeight="1" x14ac:dyDescent="0.25">
      <c r="B767" s="78"/>
      <c r="C767" s="79"/>
      <c r="E767" s="80"/>
    </row>
    <row r="768" spans="2:5" ht="15.75" customHeight="1" x14ac:dyDescent="0.25">
      <c r="B768" s="78"/>
      <c r="C768" s="79"/>
      <c r="E768" s="80"/>
    </row>
    <row r="769" spans="2:5" ht="15.75" customHeight="1" x14ac:dyDescent="0.25">
      <c r="B769" s="78"/>
      <c r="C769" s="79"/>
      <c r="E769" s="80"/>
    </row>
    <row r="770" spans="2:5" ht="15.75" customHeight="1" x14ac:dyDescent="0.25">
      <c r="B770" s="78"/>
      <c r="C770" s="79"/>
      <c r="E770" s="80"/>
    </row>
    <row r="771" spans="2:5" ht="15.75" customHeight="1" x14ac:dyDescent="0.25">
      <c r="B771" s="78"/>
      <c r="C771" s="79"/>
      <c r="E771" s="80"/>
    </row>
    <row r="772" spans="2:5" ht="15.75" customHeight="1" x14ac:dyDescent="0.25">
      <c r="B772" s="78"/>
      <c r="C772" s="79"/>
      <c r="E772" s="80"/>
    </row>
    <row r="773" spans="2:5" ht="15.75" customHeight="1" x14ac:dyDescent="0.25">
      <c r="B773" s="78"/>
      <c r="C773" s="79"/>
      <c r="E773" s="80"/>
    </row>
    <row r="774" spans="2:5" ht="15.75" customHeight="1" x14ac:dyDescent="0.25">
      <c r="B774" s="78"/>
      <c r="C774" s="79"/>
      <c r="E774" s="80"/>
    </row>
    <row r="775" spans="2:5" ht="15.75" customHeight="1" x14ac:dyDescent="0.25">
      <c r="B775" s="78"/>
      <c r="C775" s="79"/>
      <c r="E775" s="80"/>
    </row>
    <row r="776" spans="2:5" ht="15.75" customHeight="1" x14ac:dyDescent="0.25">
      <c r="B776" s="78"/>
      <c r="C776" s="79"/>
      <c r="E776" s="80"/>
    </row>
    <row r="777" spans="2:5" ht="15.75" customHeight="1" x14ac:dyDescent="0.25">
      <c r="B777" s="78"/>
      <c r="C777" s="79"/>
      <c r="E777" s="80"/>
    </row>
    <row r="778" spans="2:5" ht="15.75" customHeight="1" x14ac:dyDescent="0.25">
      <c r="B778" s="78"/>
      <c r="C778" s="79"/>
      <c r="E778" s="80"/>
    </row>
    <row r="779" spans="2:5" ht="15.75" customHeight="1" x14ac:dyDescent="0.25">
      <c r="B779" s="78"/>
      <c r="C779" s="79"/>
      <c r="E779" s="80"/>
    </row>
    <row r="780" spans="2:5" ht="15.75" customHeight="1" x14ac:dyDescent="0.25">
      <c r="B780" s="78"/>
      <c r="C780" s="79"/>
      <c r="E780" s="80"/>
    </row>
    <row r="781" spans="2:5" ht="15.75" customHeight="1" x14ac:dyDescent="0.25">
      <c r="B781" s="78"/>
      <c r="C781" s="79"/>
      <c r="E781" s="80"/>
    </row>
    <row r="782" spans="2:5" ht="15.75" customHeight="1" x14ac:dyDescent="0.25">
      <c r="B782" s="78"/>
      <c r="C782" s="79"/>
      <c r="E782" s="80"/>
    </row>
    <row r="783" spans="2:5" ht="15.75" customHeight="1" x14ac:dyDescent="0.25">
      <c r="B783" s="78"/>
      <c r="C783" s="79"/>
      <c r="E783" s="80"/>
    </row>
    <row r="784" spans="2:5" ht="15.75" customHeight="1" x14ac:dyDescent="0.25">
      <c r="B784" s="78"/>
      <c r="C784" s="79"/>
      <c r="E784" s="80"/>
    </row>
    <row r="785" spans="2:5" ht="15.75" customHeight="1" x14ac:dyDescent="0.25">
      <c r="B785" s="78"/>
      <c r="C785" s="79"/>
      <c r="E785" s="80"/>
    </row>
    <row r="786" spans="2:5" ht="15.75" customHeight="1" x14ac:dyDescent="0.25">
      <c r="B786" s="78"/>
      <c r="C786" s="79"/>
      <c r="E786" s="80"/>
    </row>
    <row r="787" spans="2:5" ht="15.75" customHeight="1" x14ac:dyDescent="0.25">
      <c r="B787" s="78"/>
      <c r="C787" s="79"/>
      <c r="E787" s="80"/>
    </row>
    <row r="788" spans="2:5" ht="15.75" customHeight="1" x14ac:dyDescent="0.25">
      <c r="B788" s="78"/>
      <c r="C788" s="79"/>
      <c r="E788" s="80"/>
    </row>
    <row r="789" spans="2:5" ht="15.75" customHeight="1" x14ac:dyDescent="0.25">
      <c r="B789" s="78"/>
      <c r="C789" s="79"/>
      <c r="E789" s="80"/>
    </row>
    <row r="790" spans="2:5" ht="15.75" customHeight="1" x14ac:dyDescent="0.25">
      <c r="B790" s="78"/>
      <c r="C790" s="79"/>
      <c r="E790" s="80"/>
    </row>
    <row r="791" spans="2:5" ht="15.75" customHeight="1" x14ac:dyDescent="0.25">
      <c r="B791" s="78"/>
      <c r="C791" s="79"/>
      <c r="E791" s="80"/>
    </row>
    <row r="792" spans="2:5" ht="15.75" customHeight="1" x14ac:dyDescent="0.25">
      <c r="B792" s="78"/>
      <c r="C792" s="79"/>
      <c r="E792" s="80"/>
    </row>
    <row r="793" spans="2:5" ht="15.75" customHeight="1" x14ac:dyDescent="0.25">
      <c r="B793" s="78"/>
      <c r="C793" s="79"/>
      <c r="E793" s="80"/>
    </row>
    <row r="794" spans="2:5" ht="15.75" customHeight="1" x14ac:dyDescent="0.25">
      <c r="B794" s="78"/>
      <c r="C794" s="79"/>
      <c r="E794" s="80"/>
    </row>
    <row r="795" spans="2:5" ht="15.75" customHeight="1" x14ac:dyDescent="0.25">
      <c r="B795" s="78"/>
      <c r="C795" s="79"/>
      <c r="E795" s="80"/>
    </row>
    <row r="796" spans="2:5" ht="15.75" customHeight="1" x14ac:dyDescent="0.25">
      <c r="B796" s="78"/>
      <c r="C796" s="79"/>
      <c r="E796" s="80"/>
    </row>
    <row r="797" spans="2:5" ht="15.75" customHeight="1" x14ac:dyDescent="0.25">
      <c r="B797" s="78"/>
      <c r="C797" s="79"/>
      <c r="E797" s="80"/>
    </row>
    <row r="798" spans="2:5" ht="15.75" customHeight="1" x14ac:dyDescent="0.25">
      <c r="B798" s="78"/>
      <c r="C798" s="79"/>
      <c r="E798" s="80"/>
    </row>
    <row r="799" spans="2:5" ht="15.75" customHeight="1" x14ac:dyDescent="0.25">
      <c r="B799" s="78"/>
      <c r="C799" s="79"/>
      <c r="E799" s="80"/>
    </row>
    <row r="800" spans="2:5" ht="15.75" customHeight="1" x14ac:dyDescent="0.25">
      <c r="B800" s="78"/>
      <c r="C800" s="79"/>
      <c r="E800" s="80"/>
    </row>
    <row r="801" spans="2:5" ht="15.75" customHeight="1" x14ac:dyDescent="0.25">
      <c r="B801" s="78"/>
      <c r="C801" s="79"/>
      <c r="E801" s="80"/>
    </row>
    <row r="802" spans="2:5" ht="15.75" customHeight="1" x14ac:dyDescent="0.25">
      <c r="B802" s="78"/>
      <c r="C802" s="79"/>
      <c r="E802" s="80"/>
    </row>
    <row r="803" spans="2:5" ht="15.75" customHeight="1" x14ac:dyDescent="0.25">
      <c r="B803" s="78"/>
      <c r="C803" s="79"/>
      <c r="E803" s="80"/>
    </row>
    <row r="804" spans="2:5" ht="15.75" customHeight="1" x14ac:dyDescent="0.25">
      <c r="B804" s="78"/>
      <c r="C804" s="79"/>
      <c r="E804" s="80"/>
    </row>
    <row r="805" spans="2:5" ht="15.75" customHeight="1" x14ac:dyDescent="0.25">
      <c r="B805" s="78"/>
      <c r="C805" s="79"/>
      <c r="E805" s="80"/>
    </row>
    <row r="806" spans="2:5" ht="15.75" customHeight="1" x14ac:dyDescent="0.25">
      <c r="B806" s="78"/>
      <c r="C806" s="79"/>
      <c r="E806" s="80"/>
    </row>
    <row r="807" spans="2:5" ht="15.75" customHeight="1" x14ac:dyDescent="0.25">
      <c r="B807" s="78"/>
      <c r="C807" s="79"/>
      <c r="E807" s="80"/>
    </row>
    <row r="808" spans="2:5" ht="15.75" customHeight="1" x14ac:dyDescent="0.25">
      <c r="B808" s="78"/>
      <c r="C808" s="79"/>
      <c r="E808" s="80"/>
    </row>
    <row r="809" spans="2:5" ht="15.75" customHeight="1" x14ac:dyDescent="0.25">
      <c r="B809" s="78"/>
      <c r="C809" s="79"/>
      <c r="E809" s="80"/>
    </row>
    <row r="810" spans="2:5" ht="15.75" customHeight="1" x14ac:dyDescent="0.25">
      <c r="B810" s="78"/>
      <c r="C810" s="79"/>
      <c r="E810" s="80"/>
    </row>
    <row r="811" spans="2:5" ht="15.75" customHeight="1" x14ac:dyDescent="0.25">
      <c r="B811" s="78"/>
      <c r="C811" s="79"/>
      <c r="E811" s="80"/>
    </row>
    <row r="812" spans="2:5" ht="15.75" customHeight="1" x14ac:dyDescent="0.25">
      <c r="B812" s="78"/>
      <c r="C812" s="79"/>
      <c r="E812" s="80"/>
    </row>
    <row r="813" spans="2:5" ht="15.75" customHeight="1" x14ac:dyDescent="0.25">
      <c r="B813" s="78"/>
      <c r="C813" s="79"/>
      <c r="E813" s="80"/>
    </row>
    <row r="814" spans="2:5" ht="15.75" customHeight="1" x14ac:dyDescent="0.25">
      <c r="B814" s="78"/>
      <c r="C814" s="79"/>
      <c r="E814" s="80"/>
    </row>
    <row r="815" spans="2:5" ht="15.75" customHeight="1" x14ac:dyDescent="0.25">
      <c r="B815" s="78"/>
      <c r="C815" s="79"/>
      <c r="E815" s="80"/>
    </row>
    <row r="816" spans="2:5" ht="15.75" customHeight="1" x14ac:dyDescent="0.25">
      <c r="B816" s="78"/>
      <c r="C816" s="79"/>
      <c r="E816" s="80"/>
    </row>
    <row r="817" spans="2:5" ht="15.75" customHeight="1" x14ac:dyDescent="0.25">
      <c r="B817" s="78"/>
      <c r="C817" s="79"/>
      <c r="E817" s="80"/>
    </row>
    <row r="818" spans="2:5" ht="15.75" customHeight="1" x14ac:dyDescent="0.25">
      <c r="B818" s="78"/>
      <c r="C818" s="79"/>
      <c r="E818" s="80"/>
    </row>
    <row r="819" spans="2:5" ht="15.75" customHeight="1" x14ac:dyDescent="0.25">
      <c r="B819" s="78"/>
      <c r="C819" s="79"/>
      <c r="E819" s="80"/>
    </row>
    <row r="820" spans="2:5" ht="15.75" customHeight="1" x14ac:dyDescent="0.25">
      <c r="B820" s="78"/>
      <c r="C820" s="79"/>
      <c r="E820" s="80"/>
    </row>
    <row r="821" spans="2:5" ht="15.75" customHeight="1" x14ac:dyDescent="0.25">
      <c r="B821" s="78"/>
      <c r="C821" s="79"/>
      <c r="E821" s="80"/>
    </row>
    <row r="822" spans="2:5" ht="15.75" customHeight="1" x14ac:dyDescent="0.25">
      <c r="B822" s="78"/>
      <c r="C822" s="79"/>
      <c r="E822" s="80"/>
    </row>
    <row r="823" spans="2:5" ht="15.75" customHeight="1" x14ac:dyDescent="0.25">
      <c r="B823" s="78"/>
      <c r="C823" s="79"/>
      <c r="E823" s="80"/>
    </row>
    <row r="824" spans="2:5" ht="15.75" customHeight="1" x14ac:dyDescent="0.25">
      <c r="B824" s="78"/>
      <c r="C824" s="79"/>
      <c r="E824" s="80"/>
    </row>
    <row r="825" spans="2:5" ht="15.75" customHeight="1" x14ac:dyDescent="0.25">
      <c r="B825" s="78"/>
      <c r="C825" s="79"/>
      <c r="E825" s="80"/>
    </row>
    <row r="826" spans="2:5" ht="15.75" customHeight="1" x14ac:dyDescent="0.25">
      <c r="B826" s="78"/>
      <c r="C826" s="79"/>
      <c r="E826" s="80"/>
    </row>
    <row r="827" spans="2:5" ht="15.75" customHeight="1" x14ac:dyDescent="0.25">
      <c r="B827" s="78"/>
      <c r="C827" s="79"/>
      <c r="E827" s="80"/>
    </row>
    <row r="828" spans="2:5" ht="15.75" customHeight="1" x14ac:dyDescent="0.25">
      <c r="B828" s="78"/>
      <c r="C828" s="79"/>
      <c r="E828" s="80"/>
    </row>
    <row r="829" spans="2:5" ht="15.75" customHeight="1" x14ac:dyDescent="0.25">
      <c r="B829" s="78"/>
      <c r="C829" s="79"/>
      <c r="E829" s="80"/>
    </row>
    <row r="830" spans="2:5" ht="15.75" customHeight="1" x14ac:dyDescent="0.25">
      <c r="B830" s="78"/>
      <c r="C830" s="79"/>
      <c r="E830" s="80"/>
    </row>
    <row r="831" spans="2:5" ht="15.75" customHeight="1" x14ac:dyDescent="0.25">
      <c r="B831" s="78"/>
      <c r="C831" s="79"/>
      <c r="E831" s="80"/>
    </row>
    <row r="832" spans="2:5" ht="15.75" customHeight="1" x14ac:dyDescent="0.25">
      <c r="B832" s="78"/>
      <c r="C832" s="79"/>
      <c r="E832" s="80"/>
    </row>
    <row r="833" spans="2:5" ht="15.75" customHeight="1" x14ac:dyDescent="0.25">
      <c r="B833" s="78"/>
      <c r="C833" s="79"/>
      <c r="E833" s="80"/>
    </row>
    <row r="834" spans="2:5" ht="15.75" customHeight="1" x14ac:dyDescent="0.25">
      <c r="B834" s="78"/>
      <c r="C834" s="79"/>
      <c r="E834" s="80"/>
    </row>
    <row r="835" spans="2:5" ht="15.75" customHeight="1" x14ac:dyDescent="0.25">
      <c r="B835" s="78"/>
      <c r="C835" s="79"/>
      <c r="E835" s="80"/>
    </row>
    <row r="836" spans="2:5" ht="15.75" customHeight="1" x14ac:dyDescent="0.25">
      <c r="B836" s="78"/>
      <c r="C836" s="79"/>
      <c r="E836" s="80"/>
    </row>
    <row r="837" spans="2:5" ht="15.75" customHeight="1" x14ac:dyDescent="0.25">
      <c r="B837" s="78"/>
      <c r="C837" s="79"/>
      <c r="E837" s="80"/>
    </row>
    <row r="838" spans="2:5" ht="15.75" customHeight="1" x14ac:dyDescent="0.25">
      <c r="B838" s="78"/>
      <c r="C838" s="79"/>
      <c r="E838" s="80"/>
    </row>
    <row r="839" spans="2:5" ht="15.75" customHeight="1" x14ac:dyDescent="0.25">
      <c r="B839" s="78"/>
      <c r="C839" s="79"/>
      <c r="E839" s="80"/>
    </row>
    <row r="840" spans="2:5" ht="15.75" customHeight="1" x14ac:dyDescent="0.25">
      <c r="B840" s="78"/>
      <c r="C840" s="79"/>
      <c r="E840" s="80"/>
    </row>
    <row r="841" spans="2:5" ht="15.75" customHeight="1" x14ac:dyDescent="0.25">
      <c r="B841" s="78"/>
      <c r="C841" s="79"/>
      <c r="E841" s="80"/>
    </row>
    <row r="842" spans="2:5" ht="15.75" customHeight="1" x14ac:dyDescent="0.25">
      <c r="B842" s="78"/>
      <c r="C842" s="79"/>
      <c r="E842" s="80"/>
    </row>
    <row r="843" spans="2:5" ht="15.75" customHeight="1" x14ac:dyDescent="0.25">
      <c r="B843" s="78"/>
      <c r="C843" s="79"/>
      <c r="E843" s="80"/>
    </row>
    <row r="844" spans="2:5" ht="15.75" customHeight="1" x14ac:dyDescent="0.25">
      <c r="B844" s="78"/>
      <c r="C844" s="79"/>
      <c r="E844" s="80"/>
    </row>
    <row r="845" spans="2:5" ht="15.75" customHeight="1" x14ac:dyDescent="0.25">
      <c r="B845" s="78"/>
      <c r="C845" s="79"/>
      <c r="E845" s="80"/>
    </row>
    <row r="846" spans="2:5" ht="15.75" customHeight="1" x14ac:dyDescent="0.25">
      <c r="B846" s="78"/>
      <c r="C846" s="79"/>
      <c r="E846" s="80"/>
    </row>
    <row r="847" spans="2:5" ht="15.75" customHeight="1" x14ac:dyDescent="0.25">
      <c r="B847" s="78"/>
      <c r="C847" s="79"/>
      <c r="E847" s="80"/>
    </row>
    <row r="848" spans="2:5" ht="15.75" customHeight="1" x14ac:dyDescent="0.25">
      <c r="B848" s="78"/>
      <c r="C848" s="79"/>
      <c r="E848" s="80"/>
    </row>
    <row r="849" spans="2:5" ht="15.75" customHeight="1" x14ac:dyDescent="0.25">
      <c r="B849" s="78"/>
      <c r="C849" s="79"/>
      <c r="E849" s="80"/>
    </row>
    <row r="850" spans="2:5" ht="15.75" customHeight="1" x14ac:dyDescent="0.25">
      <c r="B850" s="78"/>
      <c r="C850" s="79"/>
      <c r="E850" s="80"/>
    </row>
    <row r="851" spans="2:5" ht="15.75" customHeight="1" x14ac:dyDescent="0.25">
      <c r="B851" s="78"/>
      <c r="C851" s="79"/>
      <c r="E851" s="80"/>
    </row>
    <row r="852" spans="2:5" ht="15.75" customHeight="1" x14ac:dyDescent="0.25">
      <c r="B852" s="78"/>
      <c r="C852" s="79"/>
      <c r="E852" s="80"/>
    </row>
    <row r="853" spans="2:5" ht="15.75" customHeight="1" x14ac:dyDescent="0.25">
      <c r="B853" s="78"/>
      <c r="C853" s="79"/>
      <c r="E853" s="80"/>
    </row>
    <row r="854" spans="2:5" ht="15.75" customHeight="1" x14ac:dyDescent="0.25">
      <c r="B854" s="78"/>
      <c r="C854" s="79"/>
      <c r="E854" s="80"/>
    </row>
    <row r="855" spans="2:5" ht="15.75" customHeight="1" x14ac:dyDescent="0.25">
      <c r="B855" s="78"/>
      <c r="C855" s="79"/>
      <c r="E855" s="80"/>
    </row>
    <row r="856" spans="2:5" ht="15.75" customHeight="1" x14ac:dyDescent="0.25">
      <c r="B856" s="78"/>
      <c r="C856" s="79"/>
      <c r="E856" s="80"/>
    </row>
    <row r="857" spans="2:5" ht="15.75" customHeight="1" x14ac:dyDescent="0.25">
      <c r="B857" s="78"/>
      <c r="C857" s="79"/>
      <c r="E857" s="80"/>
    </row>
    <row r="858" spans="2:5" ht="15.75" customHeight="1" x14ac:dyDescent="0.25">
      <c r="B858" s="78"/>
      <c r="C858" s="79"/>
      <c r="E858" s="80"/>
    </row>
    <row r="859" spans="2:5" ht="15.75" customHeight="1" x14ac:dyDescent="0.25">
      <c r="B859" s="78"/>
      <c r="C859" s="79"/>
      <c r="E859" s="80"/>
    </row>
    <row r="860" spans="2:5" ht="15.75" customHeight="1" x14ac:dyDescent="0.25">
      <c r="B860" s="78"/>
      <c r="C860" s="79"/>
      <c r="E860" s="80"/>
    </row>
    <row r="861" spans="2:5" ht="15.75" customHeight="1" x14ac:dyDescent="0.25">
      <c r="B861" s="78"/>
      <c r="C861" s="79"/>
      <c r="E861" s="80"/>
    </row>
    <row r="862" spans="2:5" ht="15.75" customHeight="1" x14ac:dyDescent="0.25">
      <c r="B862" s="78"/>
      <c r="C862" s="79"/>
      <c r="E862" s="80"/>
    </row>
    <row r="863" spans="2:5" ht="15.75" customHeight="1" x14ac:dyDescent="0.25">
      <c r="B863" s="78"/>
      <c r="C863" s="79"/>
      <c r="E863" s="80"/>
    </row>
    <row r="864" spans="2:5" ht="15.75" customHeight="1" x14ac:dyDescent="0.25">
      <c r="B864" s="78"/>
      <c r="C864" s="79"/>
      <c r="E864" s="80"/>
    </row>
    <row r="865" spans="2:5" ht="15.75" customHeight="1" x14ac:dyDescent="0.25">
      <c r="B865" s="78"/>
      <c r="C865" s="79"/>
      <c r="E865" s="80"/>
    </row>
    <row r="866" spans="2:5" ht="15.75" customHeight="1" x14ac:dyDescent="0.25">
      <c r="B866" s="78"/>
      <c r="C866" s="79"/>
      <c r="E866" s="80"/>
    </row>
    <row r="867" spans="2:5" ht="15.75" customHeight="1" x14ac:dyDescent="0.25">
      <c r="B867" s="78"/>
      <c r="C867" s="79"/>
      <c r="E867" s="80"/>
    </row>
    <row r="868" spans="2:5" ht="15.75" customHeight="1" x14ac:dyDescent="0.25">
      <c r="B868" s="78"/>
      <c r="C868" s="79"/>
      <c r="E868" s="80"/>
    </row>
    <row r="869" spans="2:5" ht="15.75" customHeight="1" x14ac:dyDescent="0.25">
      <c r="B869" s="78"/>
      <c r="C869" s="79"/>
      <c r="E869" s="80"/>
    </row>
    <row r="870" spans="2:5" ht="15.75" customHeight="1" x14ac:dyDescent="0.25">
      <c r="B870" s="78"/>
      <c r="C870" s="79"/>
      <c r="E870" s="80"/>
    </row>
    <row r="871" spans="2:5" ht="15.75" customHeight="1" x14ac:dyDescent="0.25">
      <c r="B871" s="78"/>
      <c r="C871" s="79"/>
      <c r="E871" s="80"/>
    </row>
    <row r="872" spans="2:5" ht="15.75" customHeight="1" x14ac:dyDescent="0.25">
      <c r="B872" s="78"/>
      <c r="C872" s="79"/>
      <c r="E872" s="80"/>
    </row>
    <row r="873" spans="2:5" ht="15.75" customHeight="1" x14ac:dyDescent="0.25">
      <c r="B873" s="78"/>
      <c r="C873" s="79"/>
      <c r="E873" s="80"/>
    </row>
    <row r="874" spans="2:5" ht="15.75" customHeight="1" x14ac:dyDescent="0.25">
      <c r="B874" s="78"/>
      <c r="C874" s="79"/>
      <c r="E874" s="80"/>
    </row>
    <row r="875" spans="2:5" ht="15.75" customHeight="1" x14ac:dyDescent="0.25">
      <c r="B875" s="78"/>
      <c r="C875" s="79"/>
      <c r="E875" s="80"/>
    </row>
    <row r="876" spans="2:5" ht="15.75" customHeight="1" x14ac:dyDescent="0.25">
      <c r="B876" s="78"/>
      <c r="C876" s="79"/>
      <c r="E876" s="80"/>
    </row>
    <row r="877" spans="2:5" ht="15.75" customHeight="1" x14ac:dyDescent="0.25">
      <c r="B877" s="78"/>
      <c r="C877" s="79"/>
      <c r="E877" s="80"/>
    </row>
    <row r="878" spans="2:5" ht="15.75" customHeight="1" x14ac:dyDescent="0.25">
      <c r="B878" s="78"/>
      <c r="C878" s="79"/>
      <c r="E878" s="80"/>
    </row>
    <row r="879" spans="2:5" ht="15.75" customHeight="1" x14ac:dyDescent="0.25">
      <c r="B879" s="78"/>
      <c r="C879" s="79"/>
      <c r="E879" s="80"/>
    </row>
    <row r="880" spans="2:5" ht="15.75" customHeight="1" x14ac:dyDescent="0.25">
      <c r="B880" s="78"/>
      <c r="C880" s="79"/>
      <c r="E880" s="80"/>
    </row>
    <row r="881" spans="2:5" ht="15.75" customHeight="1" x14ac:dyDescent="0.25">
      <c r="B881" s="78"/>
      <c r="C881" s="79"/>
      <c r="E881" s="80"/>
    </row>
    <row r="882" spans="2:5" ht="15.75" customHeight="1" x14ac:dyDescent="0.25">
      <c r="B882" s="78"/>
      <c r="C882" s="79"/>
      <c r="E882" s="80"/>
    </row>
    <row r="883" spans="2:5" ht="15.75" customHeight="1" x14ac:dyDescent="0.25">
      <c r="B883" s="78"/>
      <c r="C883" s="79"/>
      <c r="E883" s="80"/>
    </row>
    <row r="884" spans="2:5" ht="15.75" customHeight="1" x14ac:dyDescent="0.25">
      <c r="B884" s="78"/>
      <c r="C884" s="79"/>
      <c r="E884" s="80"/>
    </row>
    <row r="885" spans="2:5" ht="15.75" customHeight="1" x14ac:dyDescent="0.25">
      <c r="B885" s="78"/>
      <c r="C885" s="79"/>
      <c r="E885" s="80"/>
    </row>
    <row r="886" spans="2:5" ht="15.75" customHeight="1" x14ac:dyDescent="0.25">
      <c r="B886" s="78"/>
      <c r="C886" s="79"/>
      <c r="E886" s="80"/>
    </row>
    <row r="887" spans="2:5" ht="15.75" customHeight="1" x14ac:dyDescent="0.25">
      <c r="B887" s="78"/>
      <c r="C887" s="79"/>
      <c r="E887" s="80"/>
    </row>
    <row r="888" spans="2:5" ht="15.75" customHeight="1" x14ac:dyDescent="0.25">
      <c r="B888" s="78"/>
      <c r="C888" s="79"/>
      <c r="E888" s="80"/>
    </row>
    <row r="889" spans="2:5" ht="15.75" customHeight="1" x14ac:dyDescent="0.25">
      <c r="B889" s="78"/>
      <c r="C889" s="79"/>
      <c r="E889" s="80"/>
    </row>
    <row r="890" spans="2:5" ht="15.75" customHeight="1" x14ac:dyDescent="0.25">
      <c r="B890" s="78"/>
      <c r="C890" s="79"/>
      <c r="E890" s="80"/>
    </row>
    <row r="891" spans="2:5" ht="15.75" customHeight="1" x14ac:dyDescent="0.25">
      <c r="B891" s="78"/>
      <c r="C891" s="79"/>
      <c r="E891" s="80"/>
    </row>
    <row r="892" spans="2:5" ht="15.75" customHeight="1" x14ac:dyDescent="0.25">
      <c r="B892" s="78"/>
      <c r="C892" s="79"/>
      <c r="E892" s="80"/>
    </row>
    <row r="893" spans="2:5" ht="15.75" customHeight="1" x14ac:dyDescent="0.25">
      <c r="B893" s="78"/>
      <c r="C893" s="79"/>
      <c r="E893" s="80"/>
    </row>
    <row r="894" spans="2:5" ht="15.75" customHeight="1" x14ac:dyDescent="0.25">
      <c r="B894" s="78"/>
      <c r="C894" s="79"/>
      <c r="E894" s="80"/>
    </row>
    <row r="895" spans="2:5" ht="15.75" customHeight="1" x14ac:dyDescent="0.25">
      <c r="B895" s="78"/>
      <c r="C895" s="79"/>
      <c r="E895" s="80"/>
    </row>
    <row r="896" spans="2:5" ht="15.75" customHeight="1" x14ac:dyDescent="0.25">
      <c r="B896" s="78"/>
      <c r="C896" s="79"/>
      <c r="E896" s="80"/>
    </row>
    <row r="897" spans="2:5" ht="15.75" customHeight="1" x14ac:dyDescent="0.25">
      <c r="B897" s="78"/>
      <c r="C897" s="79"/>
      <c r="E897" s="80"/>
    </row>
    <row r="898" spans="2:5" ht="15.75" customHeight="1" x14ac:dyDescent="0.25">
      <c r="B898" s="78"/>
      <c r="C898" s="79"/>
      <c r="E898" s="80"/>
    </row>
    <row r="899" spans="2:5" ht="15.75" customHeight="1" x14ac:dyDescent="0.25">
      <c r="B899" s="78"/>
      <c r="C899" s="79"/>
      <c r="E899" s="80"/>
    </row>
    <row r="900" spans="2:5" ht="15.75" customHeight="1" x14ac:dyDescent="0.25">
      <c r="B900" s="78"/>
      <c r="C900" s="79"/>
      <c r="E900" s="80"/>
    </row>
    <row r="901" spans="2:5" ht="15.75" customHeight="1" x14ac:dyDescent="0.25">
      <c r="B901" s="78"/>
      <c r="C901" s="79"/>
      <c r="E901" s="80"/>
    </row>
    <row r="902" spans="2:5" ht="15.75" customHeight="1" x14ac:dyDescent="0.25">
      <c r="B902" s="78"/>
      <c r="C902" s="79"/>
      <c r="E902" s="80"/>
    </row>
    <row r="903" spans="2:5" ht="15.75" customHeight="1" x14ac:dyDescent="0.25">
      <c r="B903" s="78"/>
      <c r="C903" s="79"/>
      <c r="E903" s="80"/>
    </row>
    <row r="904" spans="2:5" ht="15.75" customHeight="1" x14ac:dyDescent="0.25">
      <c r="B904" s="78"/>
      <c r="C904" s="79"/>
      <c r="E904" s="80"/>
    </row>
    <row r="905" spans="2:5" ht="15.75" customHeight="1" x14ac:dyDescent="0.25">
      <c r="B905" s="78"/>
      <c r="C905" s="79"/>
      <c r="E905" s="80"/>
    </row>
    <row r="906" spans="2:5" ht="15.75" customHeight="1" x14ac:dyDescent="0.25">
      <c r="B906" s="78"/>
      <c r="C906" s="79"/>
      <c r="E906" s="80"/>
    </row>
    <row r="907" spans="2:5" ht="15.75" customHeight="1" x14ac:dyDescent="0.25">
      <c r="B907" s="78"/>
      <c r="C907" s="79"/>
      <c r="E907" s="80"/>
    </row>
    <row r="908" spans="2:5" ht="15.75" customHeight="1" x14ac:dyDescent="0.25">
      <c r="B908" s="78"/>
      <c r="C908" s="79"/>
      <c r="E908" s="80"/>
    </row>
    <row r="909" spans="2:5" ht="15.75" customHeight="1" x14ac:dyDescent="0.25">
      <c r="B909" s="78"/>
      <c r="C909" s="79"/>
      <c r="E909" s="80"/>
    </row>
    <row r="910" spans="2:5" ht="15.75" customHeight="1" x14ac:dyDescent="0.25">
      <c r="B910" s="78"/>
      <c r="C910" s="79"/>
      <c r="E910" s="80"/>
    </row>
    <row r="911" spans="2:5" ht="15.75" customHeight="1" x14ac:dyDescent="0.25">
      <c r="B911" s="78"/>
      <c r="C911" s="79"/>
      <c r="E911" s="80"/>
    </row>
    <row r="912" spans="2:5" ht="15.75" customHeight="1" x14ac:dyDescent="0.25">
      <c r="B912" s="78"/>
      <c r="C912" s="79"/>
      <c r="E912" s="80"/>
    </row>
    <row r="913" spans="2:5" ht="15.75" customHeight="1" x14ac:dyDescent="0.25">
      <c r="B913" s="78"/>
      <c r="C913" s="79"/>
      <c r="E913" s="80"/>
    </row>
    <row r="914" spans="2:5" ht="15.75" customHeight="1" x14ac:dyDescent="0.25">
      <c r="B914" s="78"/>
      <c r="C914" s="79"/>
      <c r="E914" s="80"/>
    </row>
    <row r="915" spans="2:5" ht="15.75" customHeight="1" x14ac:dyDescent="0.25">
      <c r="B915" s="78"/>
      <c r="C915" s="79"/>
      <c r="E915" s="80"/>
    </row>
    <row r="916" spans="2:5" ht="15.75" customHeight="1" x14ac:dyDescent="0.25">
      <c r="B916" s="78"/>
      <c r="C916" s="79"/>
      <c r="E916" s="80"/>
    </row>
    <row r="917" spans="2:5" ht="15.75" customHeight="1" x14ac:dyDescent="0.25">
      <c r="B917" s="78"/>
      <c r="C917" s="79"/>
      <c r="E917" s="80"/>
    </row>
    <row r="918" spans="2:5" ht="15.75" customHeight="1" x14ac:dyDescent="0.25">
      <c r="B918" s="78"/>
      <c r="C918" s="79"/>
      <c r="E918" s="80"/>
    </row>
    <row r="919" spans="2:5" ht="15.75" customHeight="1" x14ac:dyDescent="0.25">
      <c r="B919" s="78"/>
      <c r="C919" s="79"/>
      <c r="E919" s="80"/>
    </row>
    <row r="920" spans="2:5" ht="15.75" customHeight="1" x14ac:dyDescent="0.25">
      <c r="B920" s="78"/>
      <c r="C920" s="79"/>
      <c r="E920" s="80"/>
    </row>
    <row r="921" spans="2:5" ht="15.75" customHeight="1" x14ac:dyDescent="0.25">
      <c r="B921" s="78"/>
      <c r="C921" s="79"/>
      <c r="E921" s="80"/>
    </row>
    <row r="922" spans="2:5" ht="15.75" customHeight="1" x14ac:dyDescent="0.25">
      <c r="B922" s="78"/>
      <c r="C922" s="79"/>
      <c r="E922" s="80"/>
    </row>
    <row r="923" spans="2:5" ht="15.75" customHeight="1" x14ac:dyDescent="0.25">
      <c r="B923" s="78"/>
      <c r="C923" s="79"/>
      <c r="E923" s="80"/>
    </row>
    <row r="924" spans="2:5" ht="15.75" customHeight="1" x14ac:dyDescent="0.25">
      <c r="B924" s="78"/>
      <c r="C924" s="79"/>
      <c r="E924" s="80"/>
    </row>
    <row r="925" spans="2:5" ht="15.75" customHeight="1" x14ac:dyDescent="0.25">
      <c r="B925" s="78"/>
      <c r="C925" s="79"/>
      <c r="E925" s="80"/>
    </row>
    <row r="926" spans="2:5" ht="15.75" customHeight="1" x14ac:dyDescent="0.25">
      <c r="B926" s="78"/>
      <c r="C926" s="79"/>
      <c r="E926" s="80"/>
    </row>
    <row r="927" spans="2:5" ht="15.75" customHeight="1" x14ac:dyDescent="0.25">
      <c r="B927" s="78"/>
      <c r="C927" s="79"/>
      <c r="E927" s="80"/>
    </row>
    <row r="928" spans="2:5" ht="15.75" customHeight="1" x14ac:dyDescent="0.25">
      <c r="B928" s="78"/>
      <c r="C928" s="79"/>
      <c r="E928" s="80"/>
    </row>
    <row r="929" spans="2:5" ht="15.75" customHeight="1" x14ac:dyDescent="0.25">
      <c r="B929" s="78"/>
      <c r="C929" s="79"/>
      <c r="E929" s="80"/>
    </row>
    <row r="930" spans="2:5" ht="15.75" customHeight="1" x14ac:dyDescent="0.25">
      <c r="B930" s="78"/>
      <c r="C930" s="79"/>
      <c r="E930" s="80"/>
    </row>
    <row r="931" spans="2:5" ht="15.75" customHeight="1" x14ac:dyDescent="0.25">
      <c r="B931" s="78"/>
      <c r="C931" s="79"/>
      <c r="E931" s="80"/>
    </row>
    <row r="932" spans="2:5" ht="15.75" customHeight="1" x14ac:dyDescent="0.25">
      <c r="B932" s="78"/>
      <c r="C932" s="79"/>
      <c r="E932" s="80"/>
    </row>
    <row r="933" spans="2:5" ht="15.75" customHeight="1" x14ac:dyDescent="0.25">
      <c r="B933" s="78"/>
      <c r="C933" s="79"/>
      <c r="E933" s="80"/>
    </row>
    <row r="934" spans="2:5" ht="15.75" customHeight="1" x14ac:dyDescent="0.25">
      <c r="B934" s="78"/>
      <c r="C934" s="79"/>
      <c r="E934" s="80"/>
    </row>
    <row r="935" spans="2:5" ht="15.75" customHeight="1" x14ac:dyDescent="0.25">
      <c r="B935" s="78"/>
      <c r="C935" s="79"/>
      <c r="E935" s="80"/>
    </row>
    <row r="936" spans="2:5" ht="15.75" customHeight="1" x14ac:dyDescent="0.25">
      <c r="B936" s="78"/>
      <c r="C936" s="79"/>
      <c r="E936" s="80"/>
    </row>
    <row r="937" spans="2:5" ht="15.75" customHeight="1" x14ac:dyDescent="0.25">
      <c r="B937" s="78"/>
      <c r="C937" s="79"/>
      <c r="E937" s="80"/>
    </row>
    <row r="938" spans="2:5" ht="15.75" customHeight="1" x14ac:dyDescent="0.25">
      <c r="B938" s="78"/>
      <c r="C938" s="79"/>
      <c r="E938" s="80"/>
    </row>
    <row r="939" spans="2:5" ht="15.75" customHeight="1" x14ac:dyDescent="0.25">
      <c r="B939" s="78"/>
      <c r="C939" s="79"/>
      <c r="E939" s="80"/>
    </row>
    <row r="940" spans="2:5" ht="15.75" customHeight="1" x14ac:dyDescent="0.25">
      <c r="B940" s="78"/>
      <c r="C940" s="79"/>
      <c r="E940" s="80"/>
    </row>
    <row r="941" spans="2:5" ht="15.75" customHeight="1" x14ac:dyDescent="0.25">
      <c r="B941" s="78"/>
      <c r="C941" s="79"/>
      <c r="E941" s="80"/>
    </row>
    <row r="942" spans="2:5" ht="15.75" customHeight="1" x14ac:dyDescent="0.25">
      <c r="B942" s="78"/>
      <c r="C942" s="79"/>
      <c r="E942" s="80"/>
    </row>
    <row r="943" spans="2:5" ht="15.75" customHeight="1" x14ac:dyDescent="0.25">
      <c r="B943" s="78"/>
      <c r="C943" s="79"/>
      <c r="E943" s="80"/>
    </row>
    <row r="944" spans="2:5" ht="15.75" customHeight="1" x14ac:dyDescent="0.25">
      <c r="B944" s="78"/>
      <c r="C944" s="79"/>
      <c r="E944" s="80"/>
    </row>
    <row r="945" spans="2:5" ht="15.75" customHeight="1" x14ac:dyDescent="0.25">
      <c r="B945" s="78"/>
      <c r="C945" s="79"/>
      <c r="E945" s="80"/>
    </row>
    <row r="946" spans="2:5" ht="15.75" customHeight="1" x14ac:dyDescent="0.25">
      <c r="B946" s="78"/>
      <c r="C946" s="79"/>
      <c r="E946" s="80"/>
    </row>
    <row r="947" spans="2:5" ht="15.75" customHeight="1" x14ac:dyDescent="0.25">
      <c r="B947" s="78"/>
      <c r="C947" s="79"/>
      <c r="E947" s="80"/>
    </row>
    <row r="948" spans="2:5" ht="15.75" customHeight="1" x14ac:dyDescent="0.25">
      <c r="B948" s="78"/>
      <c r="C948" s="79"/>
      <c r="E948" s="80"/>
    </row>
  </sheetData>
  <sortState ref="A130:L214">
    <sortCondition ref="C130:C214"/>
  </sortState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14"/>
  <sheetViews>
    <sheetView workbookViewId="0">
      <pane ySplit="1" topLeftCell="A112" activePane="bottomLeft" state="frozen"/>
      <selection pane="bottomLeft" activeCell="G148" sqref="G148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18.75" x14ac:dyDescent="0.3">
      <c r="A1" s="1" t="s">
        <v>0</v>
      </c>
      <c r="B1" s="2" t="s">
        <v>2</v>
      </c>
      <c r="C1" s="3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8.75" x14ac:dyDescent="0.3">
      <c r="A2" s="155" t="s">
        <v>0</v>
      </c>
      <c r="B2" s="156">
        <v>1</v>
      </c>
      <c r="C2" s="156">
        <v>15.1</v>
      </c>
      <c r="D2" s="156">
        <v>3</v>
      </c>
      <c r="E2" s="156">
        <v>109</v>
      </c>
      <c r="F2" s="157" t="str">
        <f>+VLOOKUP(E2,Participants!$A$1:$F$1449,2,FALSE)</f>
        <v>Kamari Behrens</v>
      </c>
      <c r="G2" s="157" t="str">
        <f>+VLOOKUP(E2,Participants!$A$1:$F$1449,4,FALSE)</f>
        <v>JFK</v>
      </c>
      <c r="H2" s="157" t="str">
        <f>+VLOOKUP(E2,Participants!$A$1:$F$1449,5,FALSE)</f>
        <v>F</v>
      </c>
      <c r="I2" s="157">
        <f>+VLOOKUP(E2,Participants!$A$1:$F$1449,3,FALSE)</f>
        <v>4</v>
      </c>
      <c r="J2" s="157" t="str">
        <f>+VLOOKUP(E2,Participants!$A$1:$G$1449,7,FALSE)</f>
        <v>DEV GIRLS</v>
      </c>
      <c r="K2" s="158">
        <v>1</v>
      </c>
      <c r="L2" s="158">
        <v>10</v>
      </c>
    </row>
    <row r="3" spans="1:27" ht="18.75" x14ac:dyDescent="0.3">
      <c r="A3" s="155" t="s">
        <v>0</v>
      </c>
      <c r="B3" s="156">
        <v>1</v>
      </c>
      <c r="C3" s="156">
        <v>15.53</v>
      </c>
      <c r="D3" s="156">
        <v>2</v>
      </c>
      <c r="E3" s="156">
        <v>1039</v>
      </c>
      <c r="F3" s="157" t="str">
        <f>+VLOOKUP(E3,Participants!$A$1:$F$1449,2,FALSE)</f>
        <v>Leah Parker</v>
      </c>
      <c r="G3" s="157" t="str">
        <f>+VLOOKUP(E3,Participants!$A$1:$F$1449,4,FALSE)</f>
        <v>HTS</v>
      </c>
      <c r="H3" s="157" t="str">
        <f>+VLOOKUP(E3,Participants!$A$1:$F$1449,5,FALSE)</f>
        <v>F</v>
      </c>
      <c r="I3" s="157">
        <f>+VLOOKUP(E3,Participants!$A$1:$F$1449,3,FALSE)</f>
        <v>4</v>
      </c>
      <c r="J3" s="157" t="str">
        <f>+VLOOKUP(E3,Participants!$A$1:$G$1449,7,FALSE)</f>
        <v>DEV GIRLS</v>
      </c>
      <c r="K3" s="158">
        <v>2</v>
      </c>
      <c r="L3" s="158">
        <v>8</v>
      </c>
    </row>
    <row r="4" spans="1:27" ht="18.75" x14ac:dyDescent="0.3">
      <c r="A4" s="155" t="s">
        <v>0</v>
      </c>
      <c r="B4" s="156">
        <v>1</v>
      </c>
      <c r="C4" s="156">
        <v>15.65</v>
      </c>
      <c r="D4" s="156">
        <v>1</v>
      </c>
      <c r="E4" s="156">
        <v>15</v>
      </c>
      <c r="F4" s="157" t="str">
        <f>+VLOOKUP(E4,Participants!$A$1:$F$1449,2,FALSE)</f>
        <v>Audra Lazzara</v>
      </c>
      <c r="G4" s="157" t="str">
        <f>+VLOOKUP(E4,Participants!$A$1:$F$1449,4,FALSE)</f>
        <v>BFS</v>
      </c>
      <c r="H4" s="157" t="str">
        <f>+VLOOKUP(E4,Participants!$A$1:$F$1449,5,FALSE)</f>
        <v>F</v>
      </c>
      <c r="I4" s="157">
        <f>+VLOOKUP(E4,Participants!$A$1:$F$1449,3,FALSE)</f>
        <v>3</v>
      </c>
      <c r="J4" s="157" t="str">
        <f>+VLOOKUP(E4,Participants!$A$1:$G$1449,7,FALSE)</f>
        <v>DEV GIRLS</v>
      </c>
      <c r="K4" s="158">
        <v>3</v>
      </c>
      <c r="L4" s="158">
        <v>6</v>
      </c>
    </row>
    <row r="5" spans="1:27" ht="18.75" x14ac:dyDescent="0.3">
      <c r="A5" s="155" t="s">
        <v>0</v>
      </c>
      <c r="B5" s="156">
        <v>1</v>
      </c>
      <c r="C5" s="156">
        <v>15.72</v>
      </c>
      <c r="D5" s="156">
        <v>5</v>
      </c>
      <c r="E5" s="156">
        <v>858</v>
      </c>
      <c r="F5" s="157" t="str">
        <f>+VLOOKUP(E5,Participants!$A$1:$F$1449,2,FALSE)</f>
        <v>Brooklyn Morgan</v>
      </c>
      <c r="G5" s="157" t="str">
        <f>+VLOOKUP(E5,Participants!$A$1:$F$1449,4,FALSE)</f>
        <v>NAM</v>
      </c>
      <c r="H5" s="157" t="str">
        <f>+VLOOKUP(E5,Participants!$A$1:$F$1449,5,FALSE)</f>
        <v>F</v>
      </c>
      <c r="I5" s="157">
        <f>+VLOOKUP(E5,Participants!$A$1:$F$1449,3,FALSE)</f>
        <v>4</v>
      </c>
      <c r="J5" s="157" t="str">
        <f>+VLOOKUP(E5,Participants!$A$1:$G$1449,7,FALSE)</f>
        <v>DEV GIRLS</v>
      </c>
      <c r="K5" s="158">
        <v>4</v>
      </c>
      <c r="L5" s="158">
        <v>4.5</v>
      </c>
    </row>
    <row r="6" spans="1:27" ht="18.75" x14ac:dyDescent="0.3">
      <c r="A6" s="155" t="s">
        <v>0</v>
      </c>
      <c r="B6" s="156">
        <v>2</v>
      </c>
      <c r="C6" s="156">
        <v>15.72</v>
      </c>
      <c r="D6" s="156">
        <v>2</v>
      </c>
      <c r="E6" s="156">
        <v>932</v>
      </c>
      <c r="F6" s="157" t="str">
        <f>+VLOOKUP(E6,Participants!$A$1:$F$1449,2,FALSE)</f>
        <v>McKenzie Page</v>
      </c>
      <c r="G6" s="157" t="str">
        <f>+VLOOKUP(E6,Participants!$A$1:$F$1449,4,FALSE)</f>
        <v>SBS</v>
      </c>
      <c r="H6" s="157" t="str">
        <f>+VLOOKUP(E6,Participants!$A$1:$F$1449,5,FALSE)</f>
        <v>F</v>
      </c>
      <c r="I6" s="157">
        <f>+VLOOKUP(E6,Participants!$A$1:$F$1449,3,FALSE)</f>
        <v>4</v>
      </c>
      <c r="J6" s="157" t="str">
        <f>+VLOOKUP(E6,Participants!$A$1:$G$1449,7,FALSE)</f>
        <v>DEV GIRLS</v>
      </c>
      <c r="K6" s="158">
        <v>4</v>
      </c>
      <c r="L6" s="158">
        <v>4.5</v>
      </c>
    </row>
    <row r="7" spans="1:27" ht="18.75" x14ac:dyDescent="0.3">
      <c r="A7" s="155" t="s">
        <v>0</v>
      </c>
      <c r="B7" s="156">
        <v>1</v>
      </c>
      <c r="C7" s="156">
        <v>15.99</v>
      </c>
      <c r="D7" s="156">
        <v>6</v>
      </c>
      <c r="E7" s="156">
        <v>1217</v>
      </c>
      <c r="F7" s="157" t="str">
        <f>+VLOOKUP(E7,Participants!$A$1:$F$1449,2,FALSE)</f>
        <v>Isabella Dudash</v>
      </c>
      <c r="G7" s="157" t="str">
        <f>+VLOOKUP(E7,Participants!$A$1:$F$1449,4,FALSE)</f>
        <v>GRE</v>
      </c>
      <c r="H7" s="157" t="str">
        <f>+VLOOKUP(E7,Participants!$A$1:$F$1449,5,FALSE)</f>
        <v>F</v>
      </c>
      <c r="I7" s="157">
        <f>+VLOOKUP(E7,Participants!$A$1:$F$1449,3,FALSE)</f>
        <v>4</v>
      </c>
      <c r="J7" s="157" t="str">
        <f>+VLOOKUP(E7,Participants!$A$1:$G$1449,7,FALSE)</f>
        <v>DEV GIRLS</v>
      </c>
      <c r="K7" s="158">
        <v>6</v>
      </c>
      <c r="L7" s="158">
        <v>3</v>
      </c>
    </row>
    <row r="8" spans="1:27" ht="18.75" x14ac:dyDescent="0.3">
      <c r="A8" s="155" t="s">
        <v>0</v>
      </c>
      <c r="B8" s="156">
        <v>2</v>
      </c>
      <c r="C8" s="156">
        <v>16.440000000000001</v>
      </c>
      <c r="D8" s="156">
        <v>3</v>
      </c>
      <c r="E8" s="156">
        <v>322</v>
      </c>
      <c r="F8" s="157" t="str">
        <f>+VLOOKUP(E8,Participants!$A$1:$F$1449,2,FALSE)</f>
        <v>McKenna Restori</v>
      </c>
      <c r="G8" s="157" t="str">
        <f>+VLOOKUP(E8,Participants!$A$1:$F$1449,4,FALSE)</f>
        <v>BTA</v>
      </c>
      <c r="H8" s="157" t="str">
        <f>+VLOOKUP(E8,Participants!$A$1:$F$1449,5,FALSE)</f>
        <v>F</v>
      </c>
      <c r="I8" s="157">
        <f>+VLOOKUP(E8,Participants!$A$1:$F$1449,3,FALSE)</f>
        <v>4</v>
      </c>
      <c r="J8" s="157" t="str">
        <f>+VLOOKUP(E8,Participants!$A$1:$G$1449,7,FALSE)</f>
        <v>DEV GIRLS</v>
      </c>
      <c r="K8" s="158">
        <v>7</v>
      </c>
      <c r="L8" s="158">
        <v>2</v>
      </c>
    </row>
    <row r="9" spans="1:27" ht="18.75" x14ac:dyDescent="0.3">
      <c r="A9" s="155" t="s">
        <v>0</v>
      </c>
      <c r="B9" s="156">
        <v>11</v>
      </c>
      <c r="C9" s="156">
        <v>16.45</v>
      </c>
      <c r="D9" s="156">
        <v>8</v>
      </c>
      <c r="E9" s="156">
        <v>788</v>
      </c>
      <c r="F9" s="157" t="str">
        <f>+VLOOKUP(E9,Participants!$A$1:$F$1449,2,FALSE)</f>
        <v>Clara Lopresti</v>
      </c>
      <c r="G9" s="157" t="str">
        <f>+VLOOKUP(E9,Participants!$A$1:$F$1449,4,FALSE)</f>
        <v>SRT</v>
      </c>
      <c r="H9" s="157" t="str">
        <f>+VLOOKUP(E9,Participants!$A$1:$F$1449,5,FALSE)</f>
        <v>F</v>
      </c>
      <c r="I9" s="157">
        <f>+VLOOKUP(E9,Participants!$A$1:$F$1449,3,FALSE)</f>
        <v>4</v>
      </c>
      <c r="J9" s="157" t="str">
        <f>+VLOOKUP(E9,Participants!$A$1:$G$1449,7,FALSE)</f>
        <v>DEV GIRLS</v>
      </c>
      <c r="K9" s="158">
        <v>8</v>
      </c>
      <c r="L9" s="158">
        <v>1</v>
      </c>
    </row>
    <row r="10" spans="1:27" ht="18.75" x14ac:dyDescent="0.3">
      <c r="A10" s="155" t="s">
        <v>0</v>
      </c>
      <c r="B10" s="156">
        <v>16</v>
      </c>
      <c r="C10" s="156">
        <v>16.760000000000002</v>
      </c>
      <c r="D10" s="156">
        <v>2</v>
      </c>
      <c r="E10" s="156">
        <v>607</v>
      </c>
      <c r="F10" s="157" t="str">
        <f>+VLOOKUP(E10,Participants!$A$1:$F$1449,2,FALSE)</f>
        <v>Sarah Rhodes</v>
      </c>
      <c r="G10" s="157" t="str">
        <f>+VLOOKUP(E10,Participants!$A$1:$F$1449,4,FALSE)</f>
        <v>AAC</v>
      </c>
      <c r="H10" s="157" t="str">
        <f>+VLOOKUP(E10,Participants!$A$1:$F$1449,5,FALSE)</f>
        <v>F</v>
      </c>
      <c r="I10" s="157">
        <f>+VLOOKUP(E10,Participants!$A$1:$F$1449,3,FALSE)</f>
        <v>4</v>
      </c>
      <c r="J10" s="157" t="str">
        <f>+VLOOKUP(E10,Participants!$A$1:$G$1449,7,FALSE)</f>
        <v>DEV GIRLS</v>
      </c>
      <c r="K10" s="157">
        <f>K9+1</f>
        <v>9</v>
      </c>
      <c r="L10" s="157"/>
    </row>
    <row r="11" spans="1:27" ht="18.75" x14ac:dyDescent="0.3">
      <c r="A11" s="155" t="s">
        <v>0</v>
      </c>
      <c r="B11" s="156">
        <v>13</v>
      </c>
      <c r="C11" s="156">
        <v>16.8</v>
      </c>
      <c r="D11" s="156">
        <v>5</v>
      </c>
      <c r="E11" s="156">
        <v>530</v>
      </c>
      <c r="F11" s="157" t="str">
        <f>+VLOOKUP(E11,Participants!$A$1:$F$1449,2,FALSE)</f>
        <v>Tessa Driehorst</v>
      </c>
      <c r="G11" s="157" t="str">
        <f>+VLOOKUP(E11,Participants!$A$1:$F$1449,4,FALSE)</f>
        <v>KIL</v>
      </c>
      <c r="H11" s="157" t="str">
        <f>+VLOOKUP(E11,Participants!$A$1:$F$1449,5,FALSE)</f>
        <v>F</v>
      </c>
      <c r="I11" s="157">
        <f>+VLOOKUP(E11,Participants!$A$1:$F$1449,3,FALSE)</f>
        <v>4</v>
      </c>
      <c r="J11" s="157" t="str">
        <f>+VLOOKUP(E11,Participants!$A$1:$G$1449,7,FALSE)</f>
        <v>DEV GIRLS</v>
      </c>
      <c r="K11" s="157">
        <f t="shared" ref="K11:K74" si="0">K10+1</f>
        <v>10</v>
      </c>
      <c r="L11" s="157"/>
    </row>
    <row r="12" spans="1:27" ht="18.75" x14ac:dyDescent="0.3">
      <c r="A12" s="155" t="s">
        <v>0</v>
      </c>
      <c r="B12" s="156">
        <v>14</v>
      </c>
      <c r="C12" s="156">
        <v>16.850000000000001</v>
      </c>
      <c r="D12" s="156">
        <v>4</v>
      </c>
      <c r="E12" s="156">
        <v>526</v>
      </c>
      <c r="F12" s="157" t="str">
        <f>+VLOOKUP(E12,Participants!$A$1:$F$1449,2,FALSE)</f>
        <v>Karly Majeski</v>
      </c>
      <c r="G12" s="157" t="str">
        <f>+VLOOKUP(E12,Participants!$A$1:$F$1449,4,FALSE)</f>
        <v>KIL</v>
      </c>
      <c r="H12" s="157" t="str">
        <f>+VLOOKUP(E12,Participants!$A$1:$F$1449,5,FALSE)</f>
        <v>F</v>
      </c>
      <c r="I12" s="157">
        <f>+VLOOKUP(E12,Participants!$A$1:$F$1449,3,FALSE)</f>
        <v>4</v>
      </c>
      <c r="J12" s="157" t="str">
        <f>+VLOOKUP(E12,Participants!$A$1:$G$1449,7,FALSE)</f>
        <v>DEV GIRLS</v>
      </c>
      <c r="K12" s="157">
        <f t="shared" si="0"/>
        <v>11</v>
      </c>
      <c r="L12" s="157"/>
    </row>
    <row r="13" spans="1:27" ht="18.75" x14ac:dyDescent="0.3">
      <c r="A13" s="155" t="s">
        <v>0</v>
      </c>
      <c r="B13" s="156">
        <v>12</v>
      </c>
      <c r="C13" s="156">
        <v>16.87</v>
      </c>
      <c r="D13" s="156">
        <v>5</v>
      </c>
      <c r="E13" s="156">
        <v>154</v>
      </c>
      <c r="F13" s="157" t="str">
        <f>+VLOOKUP(E13,Participants!$A$1:$F$1449,2,FALSE)</f>
        <v>Harlow Pieramici</v>
      </c>
      <c r="G13" s="157" t="str">
        <f>+VLOOKUP(E13,Participants!$A$1:$F$1449,4,FALSE)</f>
        <v>STL</v>
      </c>
      <c r="H13" s="157" t="str">
        <f>+VLOOKUP(E13,Participants!$A$1:$F$1449,5,FALSE)</f>
        <v>F</v>
      </c>
      <c r="I13" s="157">
        <f>+VLOOKUP(E13,Participants!$A$1:$F$1449,3,FALSE)</f>
        <v>3</v>
      </c>
      <c r="J13" s="157" t="str">
        <f>+VLOOKUP(E13,Participants!$A$1:$G$1449,7,FALSE)</f>
        <v>DEV GIRLS</v>
      </c>
      <c r="K13" s="157">
        <f t="shared" si="0"/>
        <v>12</v>
      </c>
      <c r="L13" s="157"/>
    </row>
    <row r="14" spans="1:27" ht="18.75" x14ac:dyDescent="0.3">
      <c r="A14" s="155" t="s">
        <v>0</v>
      </c>
      <c r="B14" s="156">
        <v>2</v>
      </c>
      <c r="C14" s="156">
        <v>16.920000000000002</v>
      </c>
      <c r="D14" s="156">
        <v>1</v>
      </c>
      <c r="E14" s="156">
        <v>320</v>
      </c>
      <c r="F14" s="157" t="str">
        <f>+VLOOKUP(E14,Participants!$A$1:$F$1449,2,FALSE)</f>
        <v>Chloe Fettis</v>
      </c>
      <c r="G14" s="157" t="str">
        <f>+VLOOKUP(E14,Participants!$A$1:$F$1449,4,FALSE)</f>
        <v>BTA</v>
      </c>
      <c r="H14" s="157" t="str">
        <f>+VLOOKUP(E14,Participants!$A$1:$F$1449,5,FALSE)</f>
        <v>F</v>
      </c>
      <c r="I14" s="157">
        <f>+VLOOKUP(E14,Participants!$A$1:$F$1449,3,FALSE)</f>
        <v>4</v>
      </c>
      <c r="J14" s="157" t="str">
        <f>+VLOOKUP(E14,Participants!$A$1:$G$1449,7,FALSE)</f>
        <v>DEV GIRLS</v>
      </c>
      <c r="K14" s="157">
        <f t="shared" si="0"/>
        <v>13</v>
      </c>
      <c r="L14" s="157"/>
    </row>
    <row r="15" spans="1:27" ht="18.75" x14ac:dyDescent="0.3">
      <c r="A15" s="155" t="s">
        <v>0</v>
      </c>
      <c r="B15" s="156">
        <v>12</v>
      </c>
      <c r="C15" s="156">
        <v>16.97</v>
      </c>
      <c r="D15" s="156">
        <v>1</v>
      </c>
      <c r="E15" s="156">
        <v>920</v>
      </c>
      <c r="F15" s="157" t="str">
        <f>+VLOOKUP(E15,Participants!$A$1:$F$1449,2,FALSE)</f>
        <v>Addison Thomas</v>
      </c>
      <c r="G15" s="157" t="str">
        <f>+VLOOKUP(E15,Participants!$A$1:$F$1449,4,FALSE)</f>
        <v>SBS</v>
      </c>
      <c r="H15" s="157" t="str">
        <f>+VLOOKUP(E15,Participants!$A$1:$F$1449,5,FALSE)</f>
        <v>F</v>
      </c>
      <c r="I15" s="157">
        <f>+VLOOKUP(E15,Participants!$A$1:$F$1449,3,FALSE)</f>
        <v>4</v>
      </c>
      <c r="J15" s="157" t="str">
        <f>+VLOOKUP(E15,Participants!$A$1:$G$1449,7,FALSE)</f>
        <v>DEV GIRLS</v>
      </c>
      <c r="K15" s="157">
        <f t="shared" si="0"/>
        <v>14</v>
      </c>
      <c r="L15" s="157"/>
    </row>
    <row r="16" spans="1:27" ht="18.75" x14ac:dyDescent="0.3">
      <c r="A16" s="155" t="s">
        <v>0</v>
      </c>
      <c r="B16" s="156"/>
      <c r="C16" s="156">
        <v>17.02</v>
      </c>
      <c r="D16" s="156">
        <v>8</v>
      </c>
      <c r="E16" s="156">
        <v>969</v>
      </c>
      <c r="F16" s="157" t="str">
        <f>+VLOOKUP(E16,Participants!$A$1:$F$1449,2,FALSE)</f>
        <v>Addison Bell</v>
      </c>
      <c r="G16" s="157" t="str">
        <f>+VLOOKUP(E16,Participants!$A$1:$F$1449,4,FALSE)</f>
        <v>SBS</v>
      </c>
      <c r="H16" s="157" t="str">
        <f>+VLOOKUP(E16,Participants!$A$1:$F$1449,5,FALSE)</f>
        <v>F</v>
      </c>
      <c r="I16" s="157">
        <f>+VLOOKUP(E16,Participants!$A$1:$F$1449,3,FALSE)</f>
        <v>4</v>
      </c>
      <c r="J16" s="157" t="str">
        <f>+VLOOKUP(E16,Participants!$A$1:$G$1449,7,FALSE)</f>
        <v>DEV GIRLS</v>
      </c>
      <c r="K16" s="157">
        <f t="shared" si="0"/>
        <v>15</v>
      </c>
      <c r="L16" s="157"/>
    </row>
    <row r="17" spans="1:12" ht="18.75" x14ac:dyDescent="0.3">
      <c r="A17" s="155" t="s">
        <v>0</v>
      </c>
      <c r="B17" s="156"/>
      <c r="C17" s="156">
        <v>17.12</v>
      </c>
      <c r="D17" s="156">
        <v>3</v>
      </c>
      <c r="E17" s="156">
        <v>689</v>
      </c>
      <c r="F17" s="157" t="str">
        <f>+VLOOKUP(E17,Participants!$A$1:$F$1449,2,FALSE)</f>
        <v>Lyla Rodgers</v>
      </c>
      <c r="G17" s="157" t="str">
        <f>+VLOOKUP(E17,Participants!$A$1:$F$1449,4,FALSE)</f>
        <v>BCS</v>
      </c>
      <c r="H17" s="157" t="str">
        <f>+VLOOKUP(E17,Participants!$A$1:$F$1449,5,FALSE)</f>
        <v>F</v>
      </c>
      <c r="I17" s="157">
        <f>+VLOOKUP(E17,Participants!$A$1:$F$1449,3,FALSE)</f>
        <v>4</v>
      </c>
      <c r="J17" s="157" t="str">
        <f>+VLOOKUP(E17,Participants!$A$1:$G$1449,7,FALSE)</f>
        <v>DEV GIRLS</v>
      </c>
      <c r="K17" s="157">
        <f t="shared" si="0"/>
        <v>16</v>
      </c>
      <c r="L17" s="157"/>
    </row>
    <row r="18" spans="1:12" ht="18.75" x14ac:dyDescent="0.3">
      <c r="A18" s="155" t="s">
        <v>0</v>
      </c>
      <c r="B18" s="156"/>
      <c r="C18" s="156">
        <v>17.14</v>
      </c>
      <c r="D18" s="156">
        <v>1</v>
      </c>
      <c r="E18" s="156">
        <v>780</v>
      </c>
      <c r="F18" s="157" t="str">
        <f>+VLOOKUP(E18,Participants!$A$1:$F$1449,2,FALSE)</f>
        <v>Kennedy Williams</v>
      </c>
      <c r="G18" s="157" t="str">
        <f>+VLOOKUP(E18,Participants!$A$1:$F$1449,4,FALSE)</f>
        <v>SRT</v>
      </c>
      <c r="H18" s="157" t="str">
        <f>+VLOOKUP(E18,Participants!$A$1:$F$1449,5,FALSE)</f>
        <v>F</v>
      </c>
      <c r="I18" s="157">
        <f>+VLOOKUP(E18,Participants!$A$1:$F$1449,3,FALSE)</f>
        <v>1</v>
      </c>
      <c r="J18" s="157" t="str">
        <f>+VLOOKUP(E18,Participants!$A$1:$G$1449,7,FALSE)</f>
        <v>DEV GIRLS</v>
      </c>
      <c r="K18" s="157">
        <f t="shared" si="0"/>
        <v>17</v>
      </c>
      <c r="L18" s="157"/>
    </row>
    <row r="19" spans="1:12" ht="18.75" x14ac:dyDescent="0.3">
      <c r="A19" s="155" t="s">
        <v>0</v>
      </c>
      <c r="B19" s="156"/>
      <c r="C19" s="156">
        <v>17.170000000000002</v>
      </c>
      <c r="D19" s="156">
        <v>8</v>
      </c>
      <c r="E19" s="156">
        <v>933</v>
      </c>
      <c r="F19" s="157" t="str">
        <f>+VLOOKUP(E19,Participants!$A$1:$F$1449,2,FALSE)</f>
        <v>Melina Bui</v>
      </c>
      <c r="G19" s="157" t="str">
        <f>+VLOOKUP(E19,Participants!$A$1:$F$1449,4,FALSE)</f>
        <v>SBS</v>
      </c>
      <c r="H19" s="157" t="str">
        <f>+VLOOKUP(E19,Participants!$A$1:$F$1449,5,FALSE)</f>
        <v>F</v>
      </c>
      <c r="I19" s="157">
        <f>+VLOOKUP(E19,Participants!$A$1:$F$1449,3,FALSE)</f>
        <v>4</v>
      </c>
      <c r="J19" s="157" t="str">
        <f>+VLOOKUP(E19,Participants!$A$1:$G$1449,7,FALSE)</f>
        <v>DEV GIRLS</v>
      </c>
      <c r="K19" s="157">
        <f t="shared" si="0"/>
        <v>18</v>
      </c>
      <c r="L19" s="157"/>
    </row>
    <row r="20" spans="1:12" ht="18.75" x14ac:dyDescent="0.3">
      <c r="A20" s="155" t="s">
        <v>0</v>
      </c>
      <c r="B20" s="156"/>
      <c r="C20" s="156">
        <v>17.239999999999998</v>
      </c>
      <c r="D20" s="156">
        <v>6</v>
      </c>
      <c r="E20" s="156">
        <v>855</v>
      </c>
      <c r="F20" s="157" t="str">
        <f>+VLOOKUP(E20,Participants!$A$1:$F$1449,2,FALSE)</f>
        <v>Jocelyn Bertagna</v>
      </c>
      <c r="G20" s="157" t="str">
        <f>+VLOOKUP(E20,Participants!$A$1:$F$1449,4,FALSE)</f>
        <v>NAM</v>
      </c>
      <c r="H20" s="157" t="str">
        <f>+VLOOKUP(E20,Participants!$A$1:$F$1449,5,FALSE)</f>
        <v>F</v>
      </c>
      <c r="I20" s="157">
        <f>+VLOOKUP(E20,Participants!$A$1:$F$1449,3,FALSE)</f>
        <v>3</v>
      </c>
      <c r="J20" s="157" t="str">
        <f>+VLOOKUP(E20,Participants!$A$1:$G$1449,7,FALSE)</f>
        <v>DEV GIRLS</v>
      </c>
      <c r="K20" s="157">
        <f t="shared" si="0"/>
        <v>19</v>
      </c>
      <c r="L20" s="157"/>
    </row>
    <row r="21" spans="1:12" ht="15.75" customHeight="1" x14ac:dyDescent="0.3">
      <c r="A21" s="155" t="s">
        <v>0</v>
      </c>
      <c r="B21" s="156"/>
      <c r="C21" s="156">
        <v>17.27</v>
      </c>
      <c r="D21" s="156">
        <v>5</v>
      </c>
      <c r="E21" s="156">
        <v>604</v>
      </c>
      <c r="F21" s="157" t="str">
        <f>+VLOOKUP(E21,Participants!$A$1:$F$1449,2,FALSE)</f>
        <v>Juliana Farah</v>
      </c>
      <c r="G21" s="157" t="str">
        <f>+VLOOKUP(E21,Participants!$A$1:$F$1449,4,FALSE)</f>
        <v>AAC</v>
      </c>
      <c r="H21" s="157" t="str">
        <f>+VLOOKUP(E21,Participants!$A$1:$F$1449,5,FALSE)</f>
        <v>F</v>
      </c>
      <c r="I21" s="157">
        <f>+VLOOKUP(E21,Participants!$A$1:$F$1449,3,FALSE)</f>
        <v>3</v>
      </c>
      <c r="J21" s="157" t="str">
        <f>+VLOOKUP(E21,Participants!$A$1:$G$1449,7,FALSE)</f>
        <v>DEV GIRLS</v>
      </c>
      <c r="K21" s="157">
        <f t="shared" si="0"/>
        <v>20</v>
      </c>
      <c r="L21" s="157"/>
    </row>
    <row r="22" spans="1:12" ht="15.75" customHeight="1" x14ac:dyDescent="0.3">
      <c r="A22" s="155" t="s">
        <v>0</v>
      </c>
      <c r="B22" s="156"/>
      <c r="C22" s="156">
        <v>17.28</v>
      </c>
      <c r="D22" s="156">
        <v>7</v>
      </c>
      <c r="E22" s="156">
        <v>13</v>
      </c>
      <c r="F22" s="157" t="str">
        <f>+VLOOKUP(E22,Participants!$A$1:$F$1449,2,FALSE)</f>
        <v>Anna Lapinsky</v>
      </c>
      <c r="G22" s="157" t="str">
        <f>+VLOOKUP(E22,Participants!$A$1:$F$1449,4,FALSE)</f>
        <v>BFS</v>
      </c>
      <c r="H22" s="157" t="str">
        <f>+VLOOKUP(E22,Participants!$A$1:$F$1449,5,FALSE)</f>
        <v>F</v>
      </c>
      <c r="I22" s="157">
        <f>+VLOOKUP(E22,Participants!$A$1:$F$1449,3,FALSE)</f>
        <v>3</v>
      </c>
      <c r="J22" s="157" t="str">
        <f>+VLOOKUP(E22,Participants!$A$1:$G$1449,7,FALSE)</f>
        <v>DEV GIRLS</v>
      </c>
      <c r="K22" s="157">
        <f t="shared" si="0"/>
        <v>21</v>
      </c>
      <c r="L22" s="157"/>
    </row>
    <row r="23" spans="1:12" ht="15.75" customHeight="1" x14ac:dyDescent="0.3">
      <c r="A23" s="155" t="s">
        <v>0</v>
      </c>
      <c r="B23" s="156"/>
      <c r="C23" s="156">
        <v>17.329999999999998</v>
      </c>
      <c r="D23" s="156">
        <v>4</v>
      </c>
      <c r="E23" s="156">
        <v>107</v>
      </c>
      <c r="F23" s="157" t="str">
        <f>+VLOOKUP(E23,Participants!$A$1:$F$1449,2,FALSE)</f>
        <v>Brynn Tomey</v>
      </c>
      <c r="G23" s="157" t="str">
        <f>+VLOOKUP(E23,Participants!$A$1:$F$1449,4,FALSE)</f>
        <v>JFK</v>
      </c>
      <c r="H23" s="157" t="str">
        <f>+VLOOKUP(E23,Participants!$A$1:$F$1449,5,FALSE)</f>
        <v>F</v>
      </c>
      <c r="I23" s="157">
        <f>+VLOOKUP(E23,Participants!$A$1:$F$1449,3,FALSE)</f>
        <v>4</v>
      </c>
      <c r="J23" s="157" t="str">
        <f>+VLOOKUP(E23,Participants!$A$1:$G$1449,7,FALSE)</f>
        <v>DEV GIRLS</v>
      </c>
      <c r="K23" s="157">
        <f t="shared" si="0"/>
        <v>22</v>
      </c>
      <c r="L23" s="157"/>
    </row>
    <row r="24" spans="1:12" ht="15.75" customHeight="1" x14ac:dyDescent="0.3">
      <c r="A24" s="155" t="s">
        <v>0</v>
      </c>
      <c r="B24" s="156"/>
      <c r="C24" s="156">
        <v>17.34</v>
      </c>
      <c r="D24" s="156">
        <v>7</v>
      </c>
      <c r="E24" s="156">
        <v>984</v>
      </c>
      <c r="F24" s="157" t="str">
        <f>+VLOOKUP(E24,Participants!$A$1:$F$1449,2,FALSE)</f>
        <v>Santelli Lizzy</v>
      </c>
      <c r="G24" s="157" t="str">
        <f>+VLOOKUP(E24,Participants!$A$1:$F$1449,4,FALSE)</f>
        <v>GAB</v>
      </c>
      <c r="H24" s="157" t="str">
        <f>+VLOOKUP(E24,Participants!$A$1:$F$1449,5,FALSE)</f>
        <v>F</v>
      </c>
      <c r="I24" s="157">
        <f>+VLOOKUP(E24,Participants!$A$1:$F$1449,3,FALSE)</f>
        <v>4</v>
      </c>
      <c r="J24" s="157" t="str">
        <f>+VLOOKUP(E24,Participants!$A$1:$G$1449,7,FALSE)</f>
        <v>DEV GIRLS</v>
      </c>
      <c r="K24" s="157">
        <f t="shared" si="0"/>
        <v>23</v>
      </c>
      <c r="L24" s="157"/>
    </row>
    <row r="25" spans="1:12" ht="15.75" customHeight="1" x14ac:dyDescent="0.3">
      <c r="A25" s="155" t="s">
        <v>0</v>
      </c>
      <c r="B25" s="156"/>
      <c r="C25" s="156">
        <v>17.350000000000001</v>
      </c>
      <c r="D25" s="156">
        <v>5</v>
      </c>
      <c r="E25" s="156">
        <v>421</v>
      </c>
      <c r="F25" s="157" t="str">
        <f>+VLOOKUP(E25,Participants!$A$1:$F$1449,2,FALSE)</f>
        <v>Alexa Stoltz</v>
      </c>
      <c r="G25" s="157" t="str">
        <f>+VLOOKUP(E25,Participants!$A$1:$F$1449,4,FALSE)</f>
        <v>PHA</v>
      </c>
      <c r="H25" s="157" t="str">
        <f>+VLOOKUP(E25,Participants!$A$1:$F$1449,5,FALSE)</f>
        <v>F</v>
      </c>
      <c r="I25" s="157">
        <f>+VLOOKUP(E25,Participants!$A$1:$F$1449,3,FALSE)</f>
        <v>3</v>
      </c>
      <c r="J25" s="157" t="str">
        <f>+VLOOKUP(E25,Participants!$A$1:$G$1449,7,FALSE)</f>
        <v>DEV GIRLS</v>
      </c>
      <c r="K25" s="157">
        <f t="shared" si="0"/>
        <v>24</v>
      </c>
      <c r="L25" s="157"/>
    </row>
    <row r="26" spans="1:12" ht="15.75" customHeight="1" x14ac:dyDescent="0.3">
      <c r="A26" s="155" t="s">
        <v>0</v>
      </c>
      <c r="B26" s="156"/>
      <c r="C26" s="156">
        <v>17.36</v>
      </c>
      <c r="D26" s="156">
        <v>3</v>
      </c>
      <c r="E26" s="156">
        <v>859</v>
      </c>
      <c r="F26" s="157" t="str">
        <f>+VLOOKUP(E26,Participants!$A$1:$F$1449,2,FALSE)</f>
        <v>Jordyn Acie</v>
      </c>
      <c r="G26" s="157" t="str">
        <f>+VLOOKUP(E26,Participants!$A$1:$F$1449,4,FALSE)</f>
        <v>NAM</v>
      </c>
      <c r="H26" s="157" t="str">
        <f>+VLOOKUP(E26,Participants!$A$1:$F$1449,5,FALSE)</f>
        <v>F</v>
      </c>
      <c r="I26" s="157">
        <f>+VLOOKUP(E26,Participants!$A$1:$F$1449,3,FALSE)</f>
        <v>4</v>
      </c>
      <c r="J26" s="157" t="str">
        <f>+VLOOKUP(E26,Participants!$A$1:$G$1449,7,FALSE)</f>
        <v>DEV GIRLS</v>
      </c>
      <c r="K26" s="157">
        <f t="shared" si="0"/>
        <v>25</v>
      </c>
      <c r="L26" s="157"/>
    </row>
    <row r="27" spans="1:12" ht="15.75" customHeight="1" x14ac:dyDescent="0.3">
      <c r="A27" s="155" t="s">
        <v>0</v>
      </c>
      <c r="B27" s="156"/>
      <c r="C27" s="156">
        <v>17.39</v>
      </c>
      <c r="D27" s="156">
        <v>7</v>
      </c>
      <c r="E27" s="156">
        <v>485</v>
      </c>
      <c r="F27" s="157" t="str">
        <f>+VLOOKUP(E27,Participants!$A$1:$F$1449,2,FALSE)</f>
        <v>Samantha Barker</v>
      </c>
      <c r="G27" s="157" t="str">
        <f>+VLOOKUP(E27,Participants!$A$1:$F$1449,4,FALSE)</f>
        <v>ANN</v>
      </c>
      <c r="H27" s="157" t="str">
        <f>+VLOOKUP(E27,Participants!$A$1:$F$1449,5,FALSE)</f>
        <v>F</v>
      </c>
      <c r="I27" s="157">
        <f>+VLOOKUP(E27,Participants!$A$1:$F$1449,3,FALSE)</f>
        <v>3</v>
      </c>
      <c r="J27" s="157" t="str">
        <f>+VLOOKUP(E27,Participants!$A$1:$G$1449,7,FALSE)</f>
        <v>DEV GIRLS</v>
      </c>
      <c r="K27" s="157">
        <f t="shared" si="0"/>
        <v>26</v>
      </c>
      <c r="L27" s="157"/>
    </row>
    <row r="28" spans="1:12" ht="15.75" customHeight="1" x14ac:dyDescent="0.3">
      <c r="A28" s="155" t="s">
        <v>0</v>
      </c>
      <c r="B28" s="156"/>
      <c r="C28" s="156">
        <v>17.47</v>
      </c>
      <c r="D28" s="156">
        <v>6</v>
      </c>
      <c r="E28" s="156">
        <v>930</v>
      </c>
      <c r="F28" s="157" t="str">
        <f>+VLOOKUP(E28,Participants!$A$1:$F$1449,2,FALSE)</f>
        <v>Elena Penrod</v>
      </c>
      <c r="G28" s="157" t="str">
        <f>+VLOOKUP(E28,Participants!$A$1:$F$1449,4,FALSE)</f>
        <v>SBS</v>
      </c>
      <c r="H28" s="157" t="str">
        <f>+VLOOKUP(E28,Participants!$A$1:$F$1449,5,FALSE)</f>
        <v>F</v>
      </c>
      <c r="I28" s="157">
        <f>+VLOOKUP(E28,Participants!$A$1:$F$1449,3,FALSE)</f>
        <v>4</v>
      </c>
      <c r="J28" s="157" t="str">
        <f>+VLOOKUP(E28,Participants!$A$1:$G$1449,7,FALSE)</f>
        <v>DEV GIRLS</v>
      </c>
      <c r="K28" s="157">
        <f t="shared" si="0"/>
        <v>27</v>
      </c>
      <c r="L28" s="157"/>
    </row>
    <row r="29" spans="1:12" ht="15.75" customHeight="1" x14ac:dyDescent="0.3">
      <c r="A29" s="155" t="s">
        <v>0</v>
      </c>
      <c r="B29" s="156"/>
      <c r="C29" s="156">
        <v>17.5</v>
      </c>
      <c r="D29" s="156">
        <v>1</v>
      </c>
      <c r="E29" s="156">
        <v>390</v>
      </c>
      <c r="F29" s="157" t="str">
        <f>+VLOOKUP(E29,Participants!$A$1:$F$1449,2,FALSE)</f>
        <v>Giulia Marino</v>
      </c>
      <c r="G29" s="157" t="str">
        <f>+VLOOKUP(E29,Participants!$A$1:$F$1449,4,FALSE)</f>
        <v>PHL</v>
      </c>
      <c r="H29" s="157" t="str">
        <f>+VLOOKUP(E29,Participants!$A$1:$F$1449,5,FALSE)</f>
        <v>F</v>
      </c>
      <c r="I29" s="157">
        <f>+VLOOKUP(E29,Participants!$A$1:$F$1449,3,FALSE)</f>
        <v>4</v>
      </c>
      <c r="J29" s="157" t="str">
        <f>+VLOOKUP(E29,Participants!$A$1:$G$1449,7,FALSE)</f>
        <v>DEV GIRLS</v>
      </c>
      <c r="K29" s="157">
        <f t="shared" si="0"/>
        <v>28</v>
      </c>
      <c r="L29" s="157"/>
    </row>
    <row r="30" spans="1:12" ht="15.75" customHeight="1" x14ac:dyDescent="0.3">
      <c r="A30" s="155" t="s">
        <v>0</v>
      </c>
      <c r="B30" s="156"/>
      <c r="C30" s="156">
        <v>17.53</v>
      </c>
      <c r="D30" s="156">
        <v>4</v>
      </c>
      <c r="E30" s="156">
        <v>324</v>
      </c>
      <c r="F30" s="157" t="str">
        <f>+VLOOKUP(E30,Participants!$A$1:$F$1449,2,FALSE)</f>
        <v>Sarah Stevens</v>
      </c>
      <c r="G30" s="157" t="str">
        <f>+VLOOKUP(E30,Participants!$A$1:$F$1449,4,FALSE)</f>
        <v>BTA</v>
      </c>
      <c r="H30" s="157" t="str">
        <f>+VLOOKUP(E30,Participants!$A$1:$F$1449,5,FALSE)</f>
        <v>F</v>
      </c>
      <c r="I30" s="157">
        <f>+VLOOKUP(E30,Participants!$A$1:$F$1449,3,FALSE)</f>
        <v>4</v>
      </c>
      <c r="J30" s="157" t="str">
        <f>+VLOOKUP(E30,Participants!$A$1:$G$1449,7,FALSE)</f>
        <v>DEV GIRLS</v>
      </c>
      <c r="K30" s="157">
        <f t="shared" si="0"/>
        <v>29</v>
      </c>
      <c r="L30" s="157"/>
    </row>
    <row r="31" spans="1:12" ht="15.75" customHeight="1" x14ac:dyDescent="0.3">
      <c r="A31" s="155" t="s">
        <v>0</v>
      </c>
      <c r="B31" s="156"/>
      <c r="C31" s="156">
        <v>17.64</v>
      </c>
      <c r="D31" s="156">
        <v>8</v>
      </c>
      <c r="E31" s="156">
        <v>1038</v>
      </c>
      <c r="F31" s="157" t="str">
        <f>+VLOOKUP(E31,Participants!$A$1:$F$1449,2,FALSE)</f>
        <v>Elise Hornyak</v>
      </c>
      <c r="G31" s="157" t="str">
        <f>+VLOOKUP(E31,Participants!$A$1:$F$1449,4,FALSE)</f>
        <v>HTS</v>
      </c>
      <c r="H31" s="157" t="str">
        <f>+VLOOKUP(E31,Participants!$A$1:$F$1449,5,FALSE)</f>
        <v>F</v>
      </c>
      <c r="I31" s="157">
        <f>+VLOOKUP(E31,Participants!$A$1:$F$1449,3,FALSE)</f>
        <v>4</v>
      </c>
      <c r="J31" s="157" t="str">
        <f>+VLOOKUP(E31,Participants!$A$1:$G$1449,7,FALSE)</f>
        <v>DEV GIRLS</v>
      </c>
      <c r="K31" s="157">
        <f t="shared" si="0"/>
        <v>30</v>
      </c>
      <c r="L31" s="157"/>
    </row>
    <row r="32" spans="1:12" ht="15.75" customHeight="1" x14ac:dyDescent="0.3">
      <c r="A32" s="155" t="s">
        <v>0</v>
      </c>
      <c r="B32" s="156"/>
      <c r="C32" s="156">
        <v>17.649999999999999</v>
      </c>
      <c r="D32" s="156">
        <v>4</v>
      </c>
      <c r="E32" s="156">
        <v>889</v>
      </c>
      <c r="F32" s="157" t="str">
        <f>+VLOOKUP(E32,Participants!$A$1:$F$1449,2,FALSE)</f>
        <v>Sophia Glosser</v>
      </c>
      <c r="G32" s="157" t="str">
        <f>+VLOOKUP(E32,Participants!$A$1:$F$1449,4,FALSE)</f>
        <v>MOSS</v>
      </c>
      <c r="H32" s="157" t="str">
        <f>+VLOOKUP(E32,Participants!$A$1:$F$1449,5,FALSE)</f>
        <v>F</v>
      </c>
      <c r="I32" s="168">
        <f>+VLOOKUP(E32,Participants!$A$1:$F$1449,3,FALSE)</f>
        <v>4</v>
      </c>
      <c r="J32" s="157" t="str">
        <f>+VLOOKUP(E32,Participants!$A$1:$G$1449,7,FALSE)</f>
        <v>DEV GIRLS</v>
      </c>
      <c r="K32" s="157">
        <f t="shared" si="0"/>
        <v>31</v>
      </c>
      <c r="L32" s="157"/>
    </row>
    <row r="33" spans="1:12" ht="15.75" customHeight="1" x14ac:dyDescent="0.3">
      <c r="A33" s="155" t="s">
        <v>0</v>
      </c>
      <c r="B33" s="156"/>
      <c r="C33" s="156">
        <v>17.739999999999998</v>
      </c>
      <c r="D33" s="156">
        <v>8</v>
      </c>
      <c r="E33" s="156">
        <v>861</v>
      </c>
      <c r="F33" s="157" t="str">
        <f>+VLOOKUP(E33,Participants!$A$1:$F$1449,2,FALSE)</f>
        <v>Scarlett Zoracki</v>
      </c>
      <c r="G33" s="157" t="str">
        <f>+VLOOKUP(E33,Participants!$A$1:$F$1449,4,FALSE)</f>
        <v>NAM</v>
      </c>
      <c r="H33" s="157" t="str">
        <f>+VLOOKUP(E33,Participants!$A$1:$F$1449,5,FALSE)</f>
        <v>F</v>
      </c>
      <c r="I33" s="157">
        <f>+VLOOKUP(E33,Participants!$A$1:$F$1449,3,FALSE)</f>
        <v>4</v>
      </c>
      <c r="J33" s="157" t="str">
        <f>+VLOOKUP(E33,Participants!$A$1:$G$1449,7,FALSE)</f>
        <v>DEV GIRLS</v>
      </c>
      <c r="K33" s="157">
        <f t="shared" si="0"/>
        <v>32</v>
      </c>
      <c r="L33" s="157"/>
    </row>
    <row r="34" spans="1:12" ht="15.75" customHeight="1" x14ac:dyDescent="0.3">
      <c r="A34" s="155" t="s">
        <v>0</v>
      </c>
      <c r="B34" s="156"/>
      <c r="C34" s="156">
        <v>17.77</v>
      </c>
      <c r="D34" s="156">
        <v>4</v>
      </c>
      <c r="E34" s="156">
        <v>721</v>
      </c>
      <c r="F34" s="157" t="str">
        <f>+VLOOKUP(E34,Participants!$A$1:$F$1449,2,FALSE)</f>
        <v>Katherine Tarquinio</v>
      </c>
      <c r="G34" s="157" t="str">
        <f>+VLOOKUP(E34,Participants!$A$1:$F$1449,4,FALSE)</f>
        <v>HCA</v>
      </c>
      <c r="H34" s="157" t="str">
        <f>+VLOOKUP(E34,Participants!$A$1:$F$1449,5,FALSE)</f>
        <v>F</v>
      </c>
      <c r="I34" s="157">
        <f>+VLOOKUP(E34,Participants!$A$1:$F$1449,3,FALSE)</f>
        <v>3</v>
      </c>
      <c r="J34" s="157" t="str">
        <f>+VLOOKUP(E34,Participants!$A$1:$G$1449,7,FALSE)</f>
        <v>DEV GIRLS</v>
      </c>
      <c r="K34" s="157">
        <f t="shared" si="0"/>
        <v>33</v>
      </c>
      <c r="L34" s="157"/>
    </row>
    <row r="35" spans="1:12" ht="15.75" customHeight="1" x14ac:dyDescent="0.3">
      <c r="A35" s="155" t="s">
        <v>0</v>
      </c>
      <c r="B35" s="156"/>
      <c r="C35" s="156">
        <v>17.82</v>
      </c>
      <c r="D35" s="156">
        <v>4</v>
      </c>
      <c r="E35" s="156">
        <v>523</v>
      </c>
      <c r="F35" s="157" t="str">
        <f>+VLOOKUP(E35,Participants!$A$1:$F$1449,2,FALSE)</f>
        <v>Audrey Wolfe</v>
      </c>
      <c r="G35" s="157" t="str">
        <f>+VLOOKUP(E35,Participants!$A$1:$F$1449,4,FALSE)</f>
        <v>KIL</v>
      </c>
      <c r="H35" s="157" t="str">
        <f>+VLOOKUP(E35,Participants!$A$1:$F$1449,5,FALSE)</f>
        <v>F</v>
      </c>
      <c r="I35" s="157">
        <f>+VLOOKUP(E35,Participants!$A$1:$F$1449,3,FALSE)</f>
        <v>4</v>
      </c>
      <c r="J35" s="157" t="str">
        <f>+VLOOKUP(E35,Participants!$A$1:$G$1449,7,FALSE)</f>
        <v>DEV GIRLS</v>
      </c>
      <c r="K35" s="157">
        <f t="shared" si="0"/>
        <v>34</v>
      </c>
      <c r="L35" s="157"/>
    </row>
    <row r="36" spans="1:12" ht="15.75" customHeight="1" x14ac:dyDescent="0.3">
      <c r="A36" s="155" t="s">
        <v>0</v>
      </c>
      <c r="B36" s="156"/>
      <c r="C36" s="156">
        <v>17.829999999999998</v>
      </c>
      <c r="D36" s="156">
        <v>7</v>
      </c>
      <c r="E36" s="156">
        <v>989</v>
      </c>
      <c r="F36" s="157" t="str">
        <f>+VLOOKUP(E36,Participants!$A$1:$F$1449,2,FALSE)</f>
        <v>Kathryn Raynes</v>
      </c>
      <c r="G36" s="157" t="str">
        <f>+VLOOKUP(E36,Participants!$A$1:$F$1449,4,FALSE)</f>
        <v>GAB</v>
      </c>
      <c r="H36" s="157" t="str">
        <f>+VLOOKUP(E36,Participants!$A$1:$F$1449,5,FALSE)</f>
        <v>F</v>
      </c>
      <c r="I36" s="157">
        <f>+VLOOKUP(E36,Participants!$A$1:$F$1449,3,FALSE)</f>
        <v>4</v>
      </c>
      <c r="J36" s="157" t="str">
        <f>+VLOOKUP(E36,Participants!$A$1:$G$1449,7,FALSE)</f>
        <v>DEV GIRLS</v>
      </c>
      <c r="K36" s="157">
        <f t="shared" si="0"/>
        <v>35</v>
      </c>
      <c r="L36" s="157"/>
    </row>
    <row r="37" spans="1:12" ht="15.75" customHeight="1" x14ac:dyDescent="0.3">
      <c r="A37" s="155" t="s">
        <v>0</v>
      </c>
      <c r="B37" s="156"/>
      <c r="C37" s="156">
        <v>17.89</v>
      </c>
      <c r="D37" s="156">
        <v>2</v>
      </c>
      <c r="E37" s="156">
        <v>438</v>
      </c>
      <c r="F37" s="157" t="str">
        <f>+VLOOKUP(E37,Participants!$A$1:$F$1449,2,FALSE)</f>
        <v>Heidi Stiger</v>
      </c>
      <c r="G37" s="157" t="str">
        <f>+VLOOKUP(E37,Participants!$A$1:$F$1449,4,FALSE)</f>
        <v>CDT</v>
      </c>
      <c r="H37" s="157" t="str">
        <f>+VLOOKUP(E37,Participants!$A$1:$F$1449,5,FALSE)</f>
        <v>F</v>
      </c>
      <c r="I37" s="157">
        <f>+VLOOKUP(E37,Participants!$A$1:$F$1449,3,FALSE)</f>
        <v>3</v>
      </c>
      <c r="J37" s="157" t="str">
        <f>+VLOOKUP(E37,Participants!$A$1:$G$1449,7,FALSE)</f>
        <v>DEV GIRLS</v>
      </c>
      <c r="K37" s="157">
        <f t="shared" si="0"/>
        <v>36</v>
      </c>
      <c r="L37" s="157"/>
    </row>
    <row r="38" spans="1:12" ht="15.75" customHeight="1" x14ac:dyDescent="0.3">
      <c r="A38" s="155" t="s">
        <v>0</v>
      </c>
      <c r="B38" s="156"/>
      <c r="C38" s="156">
        <v>17.91</v>
      </c>
      <c r="D38" s="156">
        <v>1</v>
      </c>
      <c r="E38" s="156">
        <v>439</v>
      </c>
      <c r="F38" s="157" t="str">
        <f>+VLOOKUP(E38,Participants!$A$1:$F$1449,2,FALSE)</f>
        <v>Gemma Spadacene</v>
      </c>
      <c r="G38" s="157" t="str">
        <f>+VLOOKUP(E38,Participants!$A$1:$F$1449,4,FALSE)</f>
        <v>CDT</v>
      </c>
      <c r="H38" s="157" t="str">
        <f>+VLOOKUP(E38,Participants!$A$1:$F$1449,5,FALSE)</f>
        <v>F</v>
      </c>
      <c r="I38" s="157">
        <f>+VLOOKUP(E38,Participants!$A$1:$F$1449,3,FALSE)</f>
        <v>4</v>
      </c>
      <c r="J38" s="157" t="str">
        <f>+VLOOKUP(E38,Participants!$A$1:$G$1449,7,FALSE)</f>
        <v>DEV GIRLS</v>
      </c>
      <c r="K38" s="157">
        <f t="shared" si="0"/>
        <v>37</v>
      </c>
      <c r="L38" s="157"/>
    </row>
    <row r="39" spans="1:12" ht="15.75" customHeight="1" x14ac:dyDescent="0.3">
      <c r="A39" s="155" t="s">
        <v>0</v>
      </c>
      <c r="B39" s="156"/>
      <c r="C39" s="156">
        <v>18.02</v>
      </c>
      <c r="D39" s="156">
        <v>2</v>
      </c>
      <c r="E39" s="156">
        <v>266</v>
      </c>
      <c r="F39" s="157" t="str">
        <f>+VLOOKUP(E39,Participants!$A$1:$F$1449,2,FALSE)</f>
        <v>Emma Wright</v>
      </c>
      <c r="G39" s="157" t="str">
        <f>+VLOOKUP(E39,Participants!$A$1:$F$1449,4,FALSE)</f>
        <v>JBS</v>
      </c>
      <c r="H39" s="157" t="str">
        <f>+VLOOKUP(E39,Participants!$A$1:$F$1449,5,FALSE)</f>
        <v>F</v>
      </c>
      <c r="I39" s="157">
        <f>+VLOOKUP(E39,Participants!$A$1:$F$1449,3,FALSE)</f>
        <v>4</v>
      </c>
      <c r="J39" s="157" t="str">
        <f>+VLOOKUP(E39,Participants!$A$1:$G$1449,7,FALSE)</f>
        <v>DEV GIRLS</v>
      </c>
      <c r="K39" s="157">
        <f t="shared" si="0"/>
        <v>38</v>
      </c>
      <c r="L39" s="157"/>
    </row>
    <row r="40" spans="1:12" ht="15.75" customHeight="1" x14ac:dyDescent="0.3">
      <c r="A40" s="155" t="s">
        <v>0</v>
      </c>
      <c r="B40" s="156"/>
      <c r="C40" s="156">
        <v>18.079999999999998</v>
      </c>
      <c r="D40" s="156">
        <v>5</v>
      </c>
      <c r="E40" s="156">
        <v>316</v>
      </c>
      <c r="F40" s="157" t="str">
        <f>+VLOOKUP(E40,Participants!$A$1:$F$1449,2,FALSE)</f>
        <v>Emily Stevens</v>
      </c>
      <c r="G40" s="157" t="str">
        <f>+VLOOKUP(E40,Participants!$A$1:$F$1449,4,FALSE)</f>
        <v>BTA</v>
      </c>
      <c r="H40" s="157" t="str">
        <f>+VLOOKUP(E40,Participants!$A$1:$F$1449,5,FALSE)</f>
        <v>F</v>
      </c>
      <c r="I40" s="157">
        <f>+VLOOKUP(E40,Participants!$A$1:$F$1449,3,FALSE)</f>
        <v>2</v>
      </c>
      <c r="J40" s="157" t="str">
        <f>+VLOOKUP(E40,Participants!$A$1:$G$1449,7,FALSE)</f>
        <v>DEV GIRLS</v>
      </c>
      <c r="K40" s="157">
        <f t="shared" si="0"/>
        <v>39</v>
      </c>
      <c r="L40" s="157"/>
    </row>
    <row r="41" spans="1:12" ht="15.75" customHeight="1" x14ac:dyDescent="0.3">
      <c r="A41" s="155" t="s">
        <v>0</v>
      </c>
      <c r="B41" s="156"/>
      <c r="C41" s="156">
        <v>18.100000000000001</v>
      </c>
      <c r="D41" s="156">
        <v>8</v>
      </c>
      <c r="E41" s="156">
        <v>1036</v>
      </c>
      <c r="F41" s="157" t="str">
        <f>+VLOOKUP(E41,Participants!$A$1:$F$1449,2,FALSE)</f>
        <v>Lindsay Bressler</v>
      </c>
      <c r="G41" s="157" t="str">
        <f>+VLOOKUP(E41,Participants!$A$1:$F$1449,4,FALSE)</f>
        <v>HTS</v>
      </c>
      <c r="H41" s="157" t="str">
        <f>+VLOOKUP(E41,Participants!$A$1:$F$1449,5,FALSE)</f>
        <v>F</v>
      </c>
      <c r="I41" s="157">
        <f>+VLOOKUP(E41,Participants!$A$1:$F$1449,3,FALSE)</f>
        <v>3</v>
      </c>
      <c r="J41" s="157" t="str">
        <f>+VLOOKUP(E41,Participants!$A$1:$G$1449,7,FALSE)</f>
        <v>DEV GIRLS</v>
      </c>
      <c r="K41" s="157">
        <f t="shared" si="0"/>
        <v>40</v>
      </c>
      <c r="L41" s="157"/>
    </row>
    <row r="42" spans="1:12" ht="15.75" customHeight="1" x14ac:dyDescent="0.3">
      <c r="A42" s="155" t="s">
        <v>0</v>
      </c>
      <c r="B42" s="156"/>
      <c r="C42" s="156">
        <v>18.100000000000001</v>
      </c>
      <c r="D42" s="156">
        <v>1</v>
      </c>
      <c r="E42" s="156">
        <v>606</v>
      </c>
      <c r="F42" s="157" t="str">
        <f>+VLOOKUP(E42,Participants!$A$1:$F$1449,2,FALSE)</f>
        <v>Tess Austin</v>
      </c>
      <c r="G42" s="157" t="str">
        <f>+VLOOKUP(E42,Participants!$A$1:$F$1449,4,FALSE)</f>
        <v>AAC</v>
      </c>
      <c r="H42" s="157" t="str">
        <f>+VLOOKUP(E42,Participants!$A$1:$F$1449,5,FALSE)</f>
        <v>F</v>
      </c>
      <c r="I42" s="157">
        <f>+VLOOKUP(E42,Participants!$A$1:$F$1449,3,FALSE)</f>
        <v>3</v>
      </c>
      <c r="J42" s="157" t="str">
        <f>+VLOOKUP(E42,Participants!$A$1:$G$1449,7,FALSE)</f>
        <v>DEV GIRLS</v>
      </c>
      <c r="K42" s="157">
        <f t="shared" si="0"/>
        <v>41</v>
      </c>
      <c r="L42" s="157"/>
    </row>
    <row r="43" spans="1:12" ht="15.75" customHeight="1" x14ac:dyDescent="0.3">
      <c r="A43" s="155" t="s">
        <v>0</v>
      </c>
      <c r="B43" s="156"/>
      <c r="C43" s="156">
        <v>18.149999999999999</v>
      </c>
      <c r="D43" s="156">
        <v>1</v>
      </c>
      <c r="E43" s="156">
        <v>646</v>
      </c>
      <c r="F43" s="157" t="str">
        <f>+VLOOKUP(E43,Participants!$A$1:$F$1449,2,FALSE)</f>
        <v>Sara Ridilla</v>
      </c>
      <c r="G43" s="157" t="str">
        <f>+VLOOKUP(E43,Participants!$A$1:$F$1449,4,FALSE)</f>
        <v>SYL</v>
      </c>
      <c r="H43" s="169" t="str">
        <f>+VLOOKUP(E43,Participants!$A$1:$F$1449,5,FALSE)</f>
        <v>F</v>
      </c>
      <c r="I43" s="157">
        <f>+VLOOKUP(E43,Participants!$A$1:$F$1449,3,FALSE)</f>
        <v>2</v>
      </c>
      <c r="J43" s="157" t="str">
        <f>+VLOOKUP(E43,Participants!$A$1:$G$1449,7,FALSE)</f>
        <v>DEV GIRLS</v>
      </c>
      <c r="K43" s="157">
        <f t="shared" si="0"/>
        <v>42</v>
      </c>
      <c r="L43" s="157"/>
    </row>
    <row r="44" spans="1:12" ht="15.75" customHeight="1" x14ac:dyDescent="0.3">
      <c r="A44" s="155" t="s">
        <v>0</v>
      </c>
      <c r="B44" s="156"/>
      <c r="C44" s="156">
        <v>18.16</v>
      </c>
      <c r="D44" s="156">
        <v>3</v>
      </c>
      <c r="E44" s="156">
        <v>601</v>
      </c>
      <c r="F44" s="157" t="str">
        <f>+VLOOKUP(E44,Participants!$A$1:$F$1449,2,FALSE)</f>
        <v>Ava Repasky</v>
      </c>
      <c r="G44" s="157" t="str">
        <f>+VLOOKUP(E44,Participants!$A$1:$F$1449,4,FALSE)</f>
        <v>AAC</v>
      </c>
      <c r="H44" s="157" t="str">
        <f>+VLOOKUP(E44,Participants!$A$1:$F$1449,5,FALSE)</f>
        <v>F</v>
      </c>
      <c r="I44" s="157">
        <f>+VLOOKUP(E44,Participants!$A$1:$F$1449,3,FALSE)</f>
        <v>3</v>
      </c>
      <c r="J44" s="157" t="str">
        <f>+VLOOKUP(E44,Participants!$A$1:$G$1449,7,FALSE)</f>
        <v>DEV GIRLS</v>
      </c>
      <c r="K44" s="157">
        <f t="shared" si="0"/>
        <v>43</v>
      </c>
      <c r="L44" s="157"/>
    </row>
    <row r="45" spans="1:12" ht="15.75" customHeight="1" x14ac:dyDescent="0.3">
      <c r="A45" s="155" t="s">
        <v>0</v>
      </c>
      <c r="B45" s="156"/>
      <c r="C45" s="156">
        <v>18.190000000000001</v>
      </c>
      <c r="D45" s="156">
        <v>7</v>
      </c>
      <c r="E45" s="156">
        <v>986</v>
      </c>
      <c r="F45" s="157" t="str">
        <f>+VLOOKUP(E45,Participants!$A$1:$F$1449,2,FALSE)</f>
        <v>Marina Guilinger</v>
      </c>
      <c r="G45" s="157" t="str">
        <f>+VLOOKUP(E45,Participants!$A$1:$F$1449,4,FALSE)</f>
        <v>GAB</v>
      </c>
      <c r="H45" s="157" t="str">
        <f>+VLOOKUP(E45,Participants!$A$1:$F$1449,5,FALSE)</f>
        <v>F</v>
      </c>
      <c r="I45" s="157">
        <f>+VLOOKUP(E45,Participants!$A$1:$F$1449,3,FALSE)</f>
        <v>4</v>
      </c>
      <c r="J45" s="157" t="str">
        <f>+VLOOKUP(E45,Participants!$A$1:$G$1449,7,FALSE)</f>
        <v>DEV GIRLS</v>
      </c>
      <c r="K45" s="157">
        <f t="shared" si="0"/>
        <v>44</v>
      </c>
      <c r="L45" s="157"/>
    </row>
    <row r="46" spans="1:12" ht="15.75" customHeight="1" x14ac:dyDescent="0.3">
      <c r="A46" s="155" t="s">
        <v>0</v>
      </c>
      <c r="B46" s="156"/>
      <c r="C46" s="156">
        <v>18.21</v>
      </c>
      <c r="D46" s="156">
        <v>2</v>
      </c>
      <c r="E46" s="156">
        <v>111</v>
      </c>
      <c r="F46" s="157" t="str">
        <f>+VLOOKUP(E46,Participants!$A$1:$F$1449,2,FALSE)</f>
        <v>Micha Mariana</v>
      </c>
      <c r="G46" s="157" t="str">
        <f>+VLOOKUP(E46,Participants!$A$1:$F$1449,4,FALSE)</f>
        <v>JFK</v>
      </c>
      <c r="H46" s="157" t="str">
        <f>+VLOOKUP(E46,Participants!$A$1:$F$1449,5,FALSE)</f>
        <v>F</v>
      </c>
      <c r="I46" s="157">
        <f>+VLOOKUP(E46,Participants!$A$1:$F$1449,3,FALSE)</f>
        <v>4</v>
      </c>
      <c r="J46" s="157" t="str">
        <f>+VLOOKUP(E46,Participants!$A$1:$G$1449,7,FALSE)</f>
        <v>DEV GIRLS</v>
      </c>
      <c r="K46" s="157">
        <f t="shared" si="0"/>
        <v>45</v>
      </c>
      <c r="L46" s="157"/>
    </row>
    <row r="47" spans="1:12" ht="15.75" customHeight="1" x14ac:dyDescent="0.3">
      <c r="A47" s="155" t="s">
        <v>0</v>
      </c>
      <c r="B47" s="156"/>
      <c r="C47" s="156">
        <v>18.22</v>
      </c>
      <c r="D47" s="156">
        <v>7</v>
      </c>
      <c r="E47" s="156">
        <v>605</v>
      </c>
      <c r="F47" s="157" t="str">
        <f>+VLOOKUP(E47,Participants!$A$1:$F$1449,2,FALSE)</f>
        <v>Maria Repasky</v>
      </c>
      <c r="G47" s="157" t="str">
        <f>+VLOOKUP(E47,Participants!$A$1:$F$1449,4,FALSE)</f>
        <v>AAC</v>
      </c>
      <c r="H47" s="157" t="str">
        <f>+VLOOKUP(E47,Participants!$A$1:$F$1449,5,FALSE)</f>
        <v>F</v>
      </c>
      <c r="I47" s="157">
        <f>+VLOOKUP(E47,Participants!$A$1:$F$1449,3,FALSE)</f>
        <v>3</v>
      </c>
      <c r="J47" s="157" t="str">
        <f>+VLOOKUP(E47,Participants!$A$1:$G$1449,7,FALSE)</f>
        <v>DEV GIRLS</v>
      </c>
      <c r="K47" s="157">
        <f t="shared" si="0"/>
        <v>46</v>
      </c>
      <c r="L47" s="157"/>
    </row>
    <row r="48" spans="1:12" ht="15.75" customHeight="1" x14ac:dyDescent="0.3">
      <c r="A48" s="155" t="s">
        <v>0</v>
      </c>
      <c r="B48" s="156"/>
      <c r="C48" s="156">
        <v>18.239999999999998</v>
      </c>
      <c r="D48" s="156">
        <v>3</v>
      </c>
      <c r="E48" s="156">
        <v>317</v>
      </c>
      <c r="F48" s="157" t="str">
        <f>+VLOOKUP(E48,Participants!$A$1:$F$1449,2,FALSE)</f>
        <v>Addison Kass</v>
      </c>
      <c r="G48" s="157" t="str">
        <f>+VLOOKUP(E48,Participants!$A$1:$F$1449,4,FALSE)</f>
        <v>BTA</v>
      </c>
      <c r="H48" s="157" t="str">
        <f>+VLOOKUP(E48,Participants!$A$1:$F$1449,5,FALSE)</f>
        <v>F</v>
      </c>
      <c r="I48" s="157">
        <f>+VLOOKUP(E48,Participants!$A$1:$F$1449,3,FALSE)</f>
        <v>3</v>
      </c>
      <c r="J48" s="157" t="str">
        <f>+VLOOKUP(E48,Participants!$A$1:$G$1449,7,FALSE)</f>
        <v>DEV GIRLS</v>
      </c>
      <c r="K48" s="157">
        <f t="shared" si="0"/>
        <v>47</v>
      </c>
      <c r="L48" s="157"/>
    </row>
    <row r="49" spans="1:12" ht="15.75" customHeight="1" x14ac:dyDescent="0.3">
      <c r="A49" s="155" t="s">
        <v>0</v>
      </c>
      <c r="B49" s="156"/>
      <c r="C49" s="156">
        <v>18.260000000000002</v>
      </c>
      <c r="D49" s="156">
        <v>7</v>
      </c>
      <c r="E49" s="156">
        <v>264</v>
      </c>
      <c r="F49" s="157" t="str">
        <f>+VLOOKUP(E49,Participants!$A$1:$F$1449,2,FALSE)</f>
        <v>Karyna Kohut</v>
      </c>
      <c r="G49" s="157" t="str">
        <f>+VLOOKUP(E49,Participants!$A$1:$F$1449,4,FALSE)</f>
        <v>JBS</v>
      </c>
      <c r="H49" s="157" t="str">
        <f>+VLOOKUP(E49,Participants!$A$1:$F$1449,5,FALSE)</f>
        <v>F</v>
      </c>
      <c r="I49" s="157">
        <f>+VLOOKUP(E49,Participants!$A$1:$F$1449,3,FALSE)</f>
        <v>3</v>
      </c>
      <c r="J49" s="157" t="str">
        <f>+VLOOKUP(E49,Participants!$A$1:$G$1449,7,FALSE)</f>
        <v>DEV GIRLS</v>
      </c>
      <c r="K49" s="157">
        <f t="shared" si="0"/>
        <v>48</v>
      </c>
      <c r="L49" s="157"/>
    </row>
    <row r="50" spans="1:12" ht="15.75" customHeight="1" x14ac:dyDescent="0.3">
      <c r="A50" s="155" t="s">
        <v>0</v>
      </c>
      <c r="B50" s="156"/>
      <c r="C50" s="156">
        <v>18.27</v>
      </c>
      <c r="D50" s="156">
        <v>4</v>
      </c>
      <c r="E50" s="156">
        <v>160</v>
      </c>
      <c r="F50" s="157" t="str">
        <f>+VLOOKUP(E50,Participants!$A$1:$F$1449,2,FALSE)</f>
        <v>Piper Davis</v>
      </c>
      <c r="G50" s="157" t="str">
        <f>+VLOOKUP(E50,Participants!$A$1:$F$1449,4,FALSE)</f>
        <v>STL</v>
      </c>
      <c r="H50" s="157" t="str">
        <f>+VLOOKUP(E50,Participants!$A$1:$F$1449,5,FALSE)</f>
        <v>F</v>
      </c>
      <c r="I50" s="157">
        <f>+VLOOKUP(E50,Participants!$A$1:$F$1449,3,FALSE)</f>
        <v>3</v>
      </c>
      <c r="J50" s="157" t="str">
        <f>+VLOOKUP(E50,Participants!$A$1:$G$1449,7,FALSE)</f>
        <v>DEV GIRLS</v>
      </c>
      <c r="K50" s="157">
        <f t="shared" si="0"/>
        <v>49</v>
      </c>
      <c r="L50" s="157"/>
    </row>
    <row r="51" spans="1:12" ht="15.75" customHeight="1" x14ac:dyDescent="0.3">
      <c r="A51" s="155" t="s">
        <v>0</v>
      </c>
      <c r="B51" s="156"/>
      <c r="C51" s="156">
        <v>18.309999999999999</v>
      </c>
      <c r="D51" s="156">
        <v>8</v>
      </c>
      <c r="E51" s="156">
        <v>391</v>
      </c>
      <c r="F51" s="157" t="str">
        <f>+VLOOKUP(E51,Participants!$A$1:$F$1449,2,FALSE)</f>
        <v>Hope Avery</v>
      </c>
      <c r="G51" s="157" t="str">
        <f>+VLOOKUP(E51,Participants!$A$1:$F$1449,4,FALSE)</f>
        <v>PHL</v>
      </c>
      <c r="H51" s="157" t="str">
        <f>+VLOOKUP(E51,Participants!$A$1:$F$1449,5,FALSE)</f>
        <v>F</v>
      </c>
      <c r="I51" s="157">
        <f>+VLOOKUP(E51,Participants!$A$1:$F$1449,3,FALSE)</f>
        <v>4</v>
      </c>
      <c r="J51" s="157" t="str">
        <f>+VLOOKUP(E51,Participants!$A$1:$G$1449,7,FALSE)</f>
        <v>DEV GIRLS</v>
      </c>
      <c r="K51" s="157">
        <f t="shared" si="0"/>
        <v>50</v>
      </c>
      <c r="L51" s="157"/>
    </row>
    <row r="52" spans="1:12" ht="15.75" customHeight="1" x14ac:dyDescent="0.3">
      <c r="A52" s="155" t="s">
        <v>0</v>
      </c>
      <c r="B52" s="156"/>
      <c r="C52" s="156">
        <v>18.36</v>
      </c>
      <c r="D52" s="156">
        <v>5</v>
      </c>
      <c r="E52" s="156">
        <v>416</v>
      </c>
      <c r="F52" s="157" t="str">
        <f>+VLOOKUP(E52,Participants!$A$1:$F$1449,2,FALSE)</f>
        <v>Kate Mulzet</v>
      </c>
      <c r="G52" s="157" t="str">
        <f>+VLOOKUP(E52,Participants!$A$1:$F$1449,4,FALSE)</f>
        <v>PHA</v>
      </c>
      <c r="H52" s="157" t="str">
        <f>+VLOOKUP(E52,Participants!$A$1:$F$1449,5,FALSE)</f>
        <v>F</v>
      </c>
      <c r="I52" s="157">
        <f>+VLOOKUP(E52,Participants!$A$1:$F$1449,3,FALSE)</f>
        <v>1</v>
      </c>
      <c r="J52" s="157" t="str">
        <f>+VLOOKUP(E52,Participants!$A$1:$G$1449,7,FALSE)</f>
        <v>DEV GIRLS</v>
      </c>
      <c r="K52" s="157">
        <f t="shared" si="0"/>
        <v>51</v>
      </c>
      <c r="L52" s="157"/>
    </row>
    <row r="53" spans="1:12" ht="15.75" customHeight="1" x14ac:dyDescent="0.3">
      <c r="A53" s="155" t="s">
        <v>0</v>
      </c>
      <c r="B53" s="156"/>
      <c r="C53" s="156">
        <v>18.36</v>
      </c>
      <c r="D53" s="156">
        <v>3</v>
      </c>
      <c r="E53" s="156">
        <v>100</v>
      </c>
      <c r="F53" s="157" t="str">
        <f>+VLOOKUP(E53,Participants!$A$1:$F$1449,2,FALSE)</f>
        <v>Abby Papson</v>
      </c>
      <c r="G53" s="157" t="str">
        <f>+VLOOKUP(E53,Participants!$A$1:$F$1449,4,FALSE)</f>
        <v>JFK</v>
      </c>
      <c r="H53" s="157" t="str">
        <f>+VLOOKUP(E53,Participants!$A$1:$F$1449,5,FALSE)</f>
        <v>F</v>
      </c>
      <c r="I53" s="157">
        <f>+VLOOKUP(E53,Participants!$A$1:$F$1449,3,FALSE)</f>
        <v>2</v>
      </c>
      <c r="J53" s="157" t="str">
        <f>+VLOOKUP(E53,Participants!$A$1:$G$1449,7,FALSE)</f>
        <v>DEV GIRLS</v>
      </c>
      <c r="K53" s="157">
        <f t="shared" si="0"/>
        <v>52</v>
      </c>
      <c r="L53" s="157"/>
    </row>
    <row r="54" spans="1:12" ht="15.75" customHeight="1" x14ac:dyDescent="0.3">
      <c r="A54" s="155" t="s">
        <v>0</v>
      </c>
      <c r="B54" s="156"/>
      <c r="C54" s="156">
        <v>18.36</v>
      </c>
      <c r="D54" s="156">
        <v>6</v>
      </c>
      <c r="E54" s="156">
        <v>1037</v>
      </c>
      <c r="F54" s="157" t="str">
        <f>+VLOOKUP(E54,Participants!$A$1:$F$1449,2,FALSE)</f>
        <v>Sydney Ligashesky</v>
      </c>
      <c r="G54" s="157" t="str">
        <f>+VLOOKUP(E54,Participants!$A$1:$F$1449,4,FALSE)</f>
        <v>HTS</v>
      </c>
      <c r="H54" s="157" t="str">
        <f>+VLOOKUP(E54,Participants!$A$1:$F$1449,5,FALSE)</f>
        <v>F</v>
      </c>
      <c r="I54" s="157">
        <f>+VLOOKUP(E54,Participants!$A$1:$F$1449,3,FALSE)</f>
        <v>3</v>
      </c>
      <c r="J54" s="157" t="str">
        <f>+VLOOKUP(E54,Participants!$A$1:$G$1449,7,FALSE)</f>
        <v>DEV GIRLS</v>
      </c>
      <c r="K54" s="157">
        <f t="shared" si="0"/>
        <v>53</v>
      </c>
      <c r="L54" s="157"/>
    </row>
    <row r="55" spans="1:12" ht="15.75" customHeight="1" x14ac:dyDescent="0.3">
      <c r="A55" s="155" t="s">
        <v>0</v>
      </c>
      <c r="B55" s="156"/>
      <c r="C55" s="156">
        <v>18.45</v>
      </c>
      <c r="D55" s="156">
        <v>5</v>
      </c>
      <c r="E55" s="156">
        <v>648</v>
      </c>
      <c r="F55" s="157" t="str">
        <f>+VLOOKUP(E55,Participants!$A$1:$F$1449,2,FALSE)</f>
        <v>Kayla Pulkowski</v>
      </c>
      <c r="G55" s="157" t="str">
        <f>+VLOOKUP(E55,Participants!$A$1:$F$1449,4,FALSE)</f>
        <v>SYL</v>
      </c>
      <c r="H55" s="169" t="str">
        <f>+VLOOKUP(E55,Participants!$A$1:$F$1449,5,FALSE)</f>
        <v>F</v>
      </c>
      <c r="I55" s="157">
        <f>+VLOOKUP(E55,Participants!$A$1:$F$1449,3,FALSE)</f>
        <v>3</v>
      </c>
      <c r="J55" s="157" t="str">
        <f>+VLOOKUP(E55,Participants!$A$1:$G$1449,7,FALSE)</f>
        <v>DEV GIRLS</v>
      </c>
      <c r="K55" s="157">
        <f t="shared" si="0"/>
        <v>54</v>
      </c>
      <c r="L55" s="157"/>
    </row>
    <row r="56" spans="1:12" ht="15.75" customHeight="1" x14ac:dyDescent="0.3">
      <c r="A56" s="155" t="s">
        <v>0</v>
      </c>
      <c r="B56" s="156"/>
      <c r="C56" s="156">
        <v>18.53</v>
      </c>
      <c r="D56" s="156">
        <v>3</v>
      </c>
      <c r="E56" s="156">
        <v>520</v>
      </c>
      <c r="F56" s="157" t="str">
        <f>+VLOOKUP(E56,Participants!$A$1:$F$1449,2,FALSE)</f>
        <v>Elizabeth Long</v>
      </c>
      <c r="G56" s="157" t="str">
        <f>+VLOOKUP(E56,Participants!$A$1:$F$1449,4,FALSE)</f>
        <v>KIL</v>
      </c>
      <c r="H56" s="157" t="str">
        <f>+VLOOKUP(E56,Participants!$A$1:$F$1449,5,FALSE)</f>
        <v>F</v>
      </c>
      <c r="I56" s="157">
        <f>+VLOOKUP(E56,Participants!$A$1:$F$1449,3,FALSE)</f>
        <v>3</v>
      </c>
      <c r="J56" s="157" t="str">
        <f>+VLOOKUP(E56,Participants!$A$1:$G$1449,7,FALSE)</f>
        <v>DEV GIRLS</v>
      </c>
      <c r="K56" s="157">
        <f t="shared" si="0"/>
        <v>55</v>
      </c>
      <c r="L56" s="157"/>
    </row>
    <row r="57" spans="1:12" ht="15.75" customHeight="1" x14ac:dyDescent="0.3">
      <c r="A57" s="155" t="s">
        <v>0</v>
      </c>
      <c r="B57" s="156"/>
      <c r="C57" s="156">
        <v>18.760000000000002</v>
      </c>
      <c r="D57" s="156">
        <v>1</v>
      </c>
      <c r="E57" s="156">
        <v>1214</v>
      </c>
      <c r="F57" s="157" t="str">
        <f>+VLOOKUP(E57,Participants!$A$1:$F$1449,2,FALSE)</f>
        <v>Veronica Homison</v>
      </c>
      <c r="G57" s="157" t="str">
        <f>+VLOOKUP(E57,Participants!$A$1:$F$1449,4,FALSE)</f>
        <v>GRE</v>
      </c>
      <c r="H57" s="157" t="str">
        <f>+VLOOKUP(E57,Participants!$A$1:$F$1449,5,FALSE)</f>
        <v>F</v>
      </c>
      <c r="I57" s="157">
        <f>+VLOOKUP(E57,Participants!$A$1:$F$1449,3,FALSE)</f>
        <v>2</v>
      </c>
      <c r="J57" s="157" t="str">
        <f>+VLOOKUP(E57,Participants!$A$1:$G$1449,7,FALSE)</f>
        <v>DEV GIRLS</v>
      </c>
      <c r="K57" s="157">
        <f t="shared" si="0"/>
        <v>56</v>
      </c>
      <c r="L57" s="157"/>
    </row>
    <row r="58" spans="1:12" ht="15.75" customHeight="1" x14ac:dyDescent="0.3">
      <c r="A58" s="155" t="s">
        <v>0</v>
      </c>
      <c r="B58" s="156"/>
      <c r="C58" s="156">
        <v>19.02</v>
      </c>
      <c r="D58" s="156">
        <v>3</v>
      </c>
      <c r="E58" s="156">
        <v>105</v>
      </c>
      <c r="F58" s="157" t="str">
        <f>+VLOOKUP(E58,Participants!$A$1:$F$1449,2,FALSE)</f>
        <v>Morgan Ondrejko</v>
      </c>
      <c r="G58" s="157" t="str">
        <f>+VLOOKUP(E58,Participants!$A$1:$F$1449,4,FALSE)</f>
        <v>JFK</v>
      </c>
      <c r="H58" s="157" t="str">
        <f>+VLOOKUP(E58,Participants!$A$1:$F$1449,5,FALSE)</f>
        <v>F</v>
      </c>
      <c r="I58" s="157">
        <f>+VLOOKUP(E58,Participants!$A$1:$F$1449,3,FALSE)</f>
        <v>3</v>
      </c>
      <c r="J58" s="157" t="str">
        <f>+VLOOKUP(E58,Participants!$A$1:$G$1449,7,FALSE)</f>
        <v>DEV GIRLS</v>
      </c>
      <c r="K58" s="157">
        <f t="shared" si="0"/>
        <v>57</v>
      </c>
      <c r="L58" s="157"/>
    </row>
    <row r="59" spans="1:12" ht="15.75" customHeight="1" x14ac:dyDescent="0.3">
      <c r="A59" s="155" t="s">
        <v>0</v>
      </c>
      <c r="B59" s="156"/>
      <c r="C59" s="156">
        <v>19.170000000000002</v>
      </c>
      <c r="D59" s="156">
        <v>1</v>
      </c>
      <c r="E59" s="156">
        <v>483</v>
      </c>
      <c r="F59" s="157" t="str">
        <f>+VLOOKUP(E59,Participants!$A$1:$F$1449,2,FALSE)</f>
        <v>Francesca Balkovec</v>
      </c>
      <c r="G59" s="157" t="str">
        <f>+VLOOKUP(E59,Participants!$A$1:$F$1449,4,FALSE)</f>
        <v>ANN</v>
      </c>
      <c r="H59" s="157" t="str">
        <f>+VLOOKUP(E59,Participants!$A$1:$F$1449,5,FALSE)</f>
        <v>F</v>
      </c>
      <c r="I59" s="157">
        <f>+VLOOKUP(E59,Participants!$A$1:$F$1449,3,FALSE)</f>
        <v>3</v>
      </c>
      <c r="J59" s="157" t="str">
        <f>+VLOOKUP(E59,Participants!$A$1:$G$1449,7,FALSE)</f>
        <v>DEV GIRLS</v>
      </c>
      <c r="K59" s="157">
        <f t="shared" si="0"/>
        <v>58</v>
      </c>
      <c r="L59" s="157"/>
    </row>
    <row r="60" spans="1:12" ht="15.75" customHeight="1" x14ac:dyDescent="0.3">
      <c r="A60" s="155" t="s">
        <v>0</v>
      </c>
      <c r="B60" s="156"/>
      <c r="C60" s="156">
        <v>19.170000000000002</v>
      </c>
      <c r="D60" s="156">
        <v>3</v>
      </c>
      <c r="E60" s="156">
        <v>432</v>
      </c>
      <c r="F60" s="157" t="str">
        <f>+VLOOKUP(E60,Participants!$A$1:$F$1449,2,FALSE)</f>
        <v>Olivia Liberati</v>
      </c>
      <c r="G60" s="157" t="str">
        <f>+VLOOKUP(E60,Participants!$A$1:$F$1449,4,FALSE)</f>
        <v>PHA</v>
      </c>
      <c r="H60" s="157" t="str">
        <f>+VLOOKUP(E60,Participants!$A$1:$F$1449,5,FALSE)</f>
        <v>F</v>
      </c>
      <c r="I60" s="157">
        <f>+VLOOKUP(E60,Participants!$A$1:$F$1449,3,FALSE)</f>
        <v>3</v>
      </c>
      <c r="J60" s="157" t="str">
        <f>+VLOOKUP(E60,Participants!$A$1:$G$1449,7,FALSE)</f>
        <v>DEV GIRLS</v>
      </c>
      <c r="K60" s="157">
        <f t="shared" si="0"/>
        <v>59</v>
      </c>
      <c r="L60" s="157"/>
    </row>
    <row r="61" spans="1:12" ht="15.75" customHeight="1" x14ac:dyDescent="0.3">
      <c r="A61" s="155" t="s">
        <v>0</v>
      </c>
      <c r="B61" s="156"/>
      <c r="C61" s="156">
        <v>19.190000000000001</v>
      </c>
      <c r="D61" s="156">
        <v>6</v>
      </c>
      <c r="E61" s="156">
        <v>103</v>
      </c>
      <c r="F61" s="157" t="str">
        <f>+VLOOKUP(E61,Participants!$A$1:$F$1449,2,FALSE)</f>
        <v>Jane Bieranoski</v>
      </c>
      <c r="G61" s="157" t="str">
        <f>+VLOOKUP(E61,Participants!$A$1:$F$1449,4,FALSE)</f>
        <v>JFK</v>
      </c>
      <c r="H61" s="157" t="str">
        <f>+VLOOKUP(E61,Participants!$A$1:$F$1449,5,FALSE)</f>
        <v>F</v>
      </c>
      <c r="I61" s="157">
        <f>+VLOOKUP(E61,Participants!$A$1:$F$1449,3,FALSE)</f>
        <v>2</v>
      </c>
      <c r="J61" s="157" t="str">
        <f>+VLOOKUP(E61,Participants!$A$1:$G$1449,7,FALSE)</f>
        <v>DEV GIRLS</v>
      </c>
      <c r="K61" s="157">
        <f t="shared" si="0"/>
        <v>60</v>
      </c>
      <c r="L61" s="157"/>
    </row>
    <row r="62" spans="1:12" ht="15.75" customHeight="1" x14ac:dyDescent="0.3">
      <c r="A62" s="155" t="s">
        <v>0</v>
      </c>
      <c r="B62" s="156"/>
      <c r="C62" s="156">
        <v>19.22</v>
      </c>
      <c r="D62" s="156">
        <v>2</v>
      </c>
      <c r="E62" s="156">
        <v>1216</v>
      </c>
      <c r="F62" s="157" t="str">
        <f>+VLOOKUP(E62,Participants!$A$1:$F$1449,2,FALSE)</f>
        <v>Maria Haggart</v>
      </c>
      <c r="G62" s="157" t="str">
        <f>+VLOOKUP(E62,Participants!$A$1:$F$1449,4,FALSE)</f>
        <v>GRE</v>
      </c>
      <c r="H62" s="157" t="str">
        <f>+VLOOKUP(E62,Participants!$A$1:$F$1449,5,FALSE)</f>
        <v>F</v>
      </c>
      <c r="I62" s="157">
        <f>+VLOOKUP(E62,Participants!$A$1:$F$1449,3,FALSE)</f>
        <v>3</v>
      </c>
      <c r="J62" s="157" t="str">
        <f>+VLOOKUP(E62,Participants!$A$1:$G$1449,7,FALSE)</f>
        <v>DEV GIRLS</v>
      </c>
      <c r="K62" s="157">
        <f t="shared" si="0"/>
        <v>61</v>
      </c>
      <c r="L62" s="157"/>
    </row>
    <row r="63" spans="1:12" ht="15.75" customHeight="1" x14ac:dyDescent="0.3">
      <c r="A63" s="155" t="s">
        <v>0</v>
      </c>
      <c r="B63" s="156"/>
      <c r="C63" s="156">
        <v>19.25</v>
      </c>
      <c r="D63" s="156">
        <v>1</v>
      </c>
      <c r="E63" s="156">
        <v>147</v>
      </c>
      <c r="F63" s="157" t="str">
        <f>+VLOOKUP(E63,Participants!$A$1:$F$1449,2,FALSE)</f>
        <v>Anna Matecki</v>
      </c>
      <c r="G63" s="157" t="str">
        <f>+VLOOKUP(E63,Participants!$A$1:$F$1449,4,FALSE)</f>
        <v>STL</v>
      </c>
      <c r="H63" s="157" t="str">
        <f>+VLOOKUP(E63,Participants!$A$1:$F$1449,5,FALSE)</f>
        <v>F</v>
      </c>
      <c r="I63" s="157">
        <f>+VLOOKUP(E63,Participants!$A$1:$F$1449,3,FALSE)</f>
        <v>3</v>
      </c>
      <c r="J63" s="157" t="str">
        <f>+VLOOKUP(E63,Participants!$A$1:$G$1449,7,FALSE)</f>
        <v>DEV GIRLS</v>
      </c>
      <c r="K63" s="157">
        <f t="shared" si="0"/>
        <v>62</v>
      </c>
      <c r="L63" s="157"/>
    </row>
    <row r="64" spans="1:12" ht="15.75" customHeight="1" x14ac:dyDescent="0.3">
      <c r="A64" s="155" t="s">
        <v>0</v>
      </c>
      <c r="B64" s="156"/>
      <c r="C64" s="156">
        <v>19.28</v>
      </c>
      <c r="D64" s="156">
        <v>2</v>
      </c>
      <c r="E64" s="156">
        <v>602</v>
      </c>
      <c r="F64" s="157" t="str">
        <f>+VLOOKUP(E64,Participants!$A$1:$F$1449,2,FALSE)</f>
        <v>Brigid Mercer</v>
      </c>
      <c r="G64" s="157" t="str">
        <f>+VLOOKUP(E64,Participants!$A$1:$F$1449,4,FALSE)</f>
        <v>AAC</v>
      </c>
      <c r="H64" s="157" t="str">
        <f>+VLOOKUP(E64,Participants!$A$1:$F$1449,5,FALSE)</f>
        <v>F</v>
      </c>
      <c r="I64" s="157">
        <f>+VLOOKUP(E64,Participants!$A$1:$F$1449,3,FALSE)</f>
        <v>3</v>
      </c>
      <c r="J64" s="157" t="str">
        <f>+VLOOKUP(E64,Participants!$A$1:$G$1449,7,FALSE)</f>
        <v>DEV GIRLS</v>
      </c>
      <c r="K64" s="157">
        <f t="shared" si="0"/>
        <v>63</v>
      </c>
      <c r="L64" s="157"/>
    </row>
    <row r="65" spans="1:12" ht="15.75" customHeight="1" x14ac:dyDescent="0.3">
      <c r="A65" s="155" t="s">
        <v>0</v>
      </c>
      <c r="B65" s="156"/>
      <c r="C65" s="156">
        <v>19.37</v>
      </c>
      <c r="D65" s="156">
        <v>1</v>
      </c>
      <c r="E65" s="156">
        <v>408</v>
      </c>
      <c r="F65" s="157" t="str">
        <f>+VLOOKUP(E65,Participants!$A$1:$F$1449,2,FALSE)</f>
        <v>Hannah Hayes</v>
      </c>
      <c r="G65" s="157" t="str">
        <f>+VLOOKUP(E65,Participants!$A$1:$F$1449,4,FALSE)</f>
        <v>PHL</v>
      </c>
      <c r="H65" s="157" t="str">
        <f>+VLOOKUP(E65,Participants!$A$1:$F$1449,5,FALSE)</f>
        <v>F</v>
      </c>
      <c r="I65" s="157">
        <f>+VLOOKUP(E65,Participants!$A$1:$F$1449,3,FALSE)</f>
        <v>3</v>
      </c>
      <c r="J65" s="157" t="str">
        <f>+VLOOKUP(E65,Participants!$A$1:$G$1449,7,FALSE)</f>
        <v>DEV GIRLS</v>
      </c>
      <c r="K65" s="157">
        <f t="shared" si="0"/>
        <v>64</v>
      </c>
      <c r="L65" s="157"/>
    </row>
    <row r="66" spans="1:12" ht="15.75" customHeight="1" x14ac:dyDescent="0.3">
      <c r="A66" s="155" t="s">
        <v>0</v>
      </c>
      <c r="B66" s="156"/>
      <c r="C66" s="156">
        <v>19.45</v>
      </c>
      <c r="D66" s="156">
        <v>6</v>
      </c>
      <c r="E66" s="156">
        <v>387</v>
      </c>
      <c r="F66" s="157" t="str">
        <f>+VLOOKUP(E66,Participants!$A$1:$F$1449,2,FALSE)</f>
        <v>Mia Mazza</v>
      </c>
      <c r="G66" s="157" t="str">
        <f>+VLOOKUP(E66,Participants!$A$1:$F$1449,4,FALSE)</f>
        <v>PHL</v>
      </c>
      <c r="H66" s="157" t="str">
        <f>+VLOOKUP(E66,Participants!$A$1:$F$1449,5,FALSE)</f>
        <v>F</v>
      </c>
      <c r="I66" s="157">
        <f>+VLOOKUP(E66,Participants!$A$1:$F$1449,3,FALSE)</f>
        <v>2</v>
      </c>
      <c r="J66" s="157" t="str">
        <f>+VLOOKUP(E66,Participants!$A$1:$G$1449,7,FALSE)</f>
        <v>DEV GIRLS</v>
      </c>
      <c r="K66" s="157">
        <f t="shared" si="0"/>
        <v>65</v>
      </c>
      <c r="L66" s="157"/>
    </row>
    <row r="67" spans="1:12" ht="15.75" customHeight="1" x14ac:dyDescent="0.3">
      <c r="A67" s="155" t="s">
        <v>0</v>
      </c>
      <c r="B67" s="156"/>
      <c r="C67" s="156">
        <v>19.489999999999998</v>
      </c>
      <c r="D67" s="156">
        <v>8</v>
      </c>
      <c r="E67" s="156">
        <v>9</v>
      </c>
      <c r="F67" s="157" t="str">
        <f>+VLOOKUP(E67,Participants!$A$1:$F$1449,2,FALSE)</f>
        <v>Gina Talarico</v>
      </c>
      <c r="G67" s="157" t="str">
        <f>+VLOOKUP(E67,Participants!$A$1:$F$1449,4,FALSE)</f>
        <v>BFS</v>
      </c>
      <c r="H67" s="157" t="str">
        <f>+VLOOKUP(E67,Participants!$A$1:$F$1449,5,FALSE)</f>
        <v>F</v>
      </c>
      <c r="I67" s="157">
        <f>+VLOOKUP(E67,Participants!$A$1:$F$1449,3,FALSE)</f>
        <v>2</v>
      </c>
      <c r="J67" s="157" t="str">
        <f>+VLOOKUP(E67,Participants!$A$1:$G$1449,7,FALSE)</f>
        <v>DEV GIRLS</v>
      </c>
      <c r="K67" s="157">
        <f t="shared" si="0"/>
        <v>66</v>
      </c>
      <c r="L67" s="157"/>
    </row>
    <row r="68" spans="1:12" ht="15.75" customHeight="1" x14ac:dyDescent="0.3">
      <c r="A68" s="155" t="s">
        <v>0</v>
      </c>
      <c r="B68" s="156"/>
      <c r="C68" s="156">
        <v>19.57</v>
      </c>
      <c r="D68" s="156">
        <v>5</v>
      </c>
      <c r="E68" s="156">
        <v>687</v>
      </c>
      <c r="F68" s="157" t="str">
        <f>+VLOOKUP(E68,Participants!$A$1:$F$1449,2,FALSE)</f>
        <v>Addison Johns</v>
      </c>
      <c r="G68" s="157" t="str">
        <f>+VLOOKUP(E68,Participants!$A$1:$F$1449,4,FALSE)</f>
        <v>BCS</v>
      </c>
      <c r="H68" s="157" t="str">
        <f>+VLOOKUP(E68,Participants!$A$1:$F$1449,5,FALSE)</f>
        <v>F</v>
      </c>
      <c r="I68" s="157">
        <f>+VLOOKUP(E68,Participants!$A$1:$F$1449,3,FALSE)</f>
        <v>4</v>
      </c>
      <c r="J68" s="157" t="str">
        <f>+VLOOKUP(E68,Participants!$A$1:$G$1449,7,FALSE)</f>
        <v>DEV GIRLS</v>
      </c>
      <c r="K68" s="157">
        <f t="shared" si="0"/>
        <v>67</v>
      </c>
      <c r="L68" s="157"/>
    </row>
    <row r="69" spans="1:12" ht="15.75" customHeight="1" x14ac:dyDescent="0.3">
      <c r="A69" s="155" t="s">
        <v>0</v>
      </c>
      <c r="B69" s="156"/>
      <c r="C69" s="156">
        <v>19.59</v>
      </c>
      <c r="D69" s="156">
        <v>2</v>
      </c>
      <c r="E69" s="156">
        <v>19</v>
      </c>
      <c r="F69" s="157" t="str">
        <f>+VLOOKUP(E69,Participants!$A$1:$F$1449,2,FALSE)</f>
        <v>Stella Kunz</v>
      </c>
      <c r="G69" s="157" t="str">
        <f>+VLOOKUP(E69,Participants!$A$1:$F$1449,4,FALSE)</f>
        <v>BFS</v>
      </c>
      <c r="H69" s="157" t="str">
        <f>+VLOOKUP(E69,Participants!$A$1:$F$1449,5,FALSE)</f>
        <v>F</v>
      </c>
      <c r="I69" s="157">
        <f>+VLOOKUP(E69,Participants!$A$1:$F$1449,3,FALSE)</f>
        <v>3</v>
      </c>
      <c r="J69" s="157" t="str">
        <f>+VLOOKUP(E69,Participants!$A$1:$G$1449,7,FALSE)</f>
        <v>DEV GIRLS</v>
      </c>
      <c r="K69" s="157">
        <f t="shared" si="0"/>
        <v>68</v>
      </c>
      <c r="L69" s="157"/>
    </row>
    <row r="70" spans="1:12" ht="15.75" customHeight="1" x14ac:dyDescent="0.3">
      <c r="A70" s="155" t="s">
        <v>0</v>
      </c>
      <c r="B70" s="156"/>
      <c r="C70" s="156">
        <v>19.61</v>
      </c>
      <c r="D70" s="156">
        <v>7</v>
      </c>
      <c r="E70" s="156">
        <v>781</v>
      </c>
      <c r="F70" s="157" t="str">
        <f>+VLOOKUP(E70,Participants!$A$1:$F$1449,2,FALSE)</f>
        <v>Nina Rhodehamel</v>
      </c>
      <c r="G70" s="157" t="str">
        <f>+VLOOKUP(E70,Participants!$A$1:$F$1449,4,FALSE)</f>
        <v>SRT</v>
      </c>
      <c r="H70" s="157" t="str">
        <f>+VLOOKUP(E70,Participants!$A$1:$F$1449,5,FALSE)</f>
        <v>F</v>
      </c>
      <c r="I70" s="157">
        <f>+VLOOKUP(E70,Participants!$A$1:$F$1449,3,FALSE)</f>
        <v>1</v>
      </c>
      <c r="J70" s="157" t="str">
        <f>+VLOOKUP(E70,Participants!$A$1:$G$1449,7,FALSE)</f>
        <v>DEV GIRLS</v>
      </c>
      <c r="K70" s="157">
        <f t="shared" si="0"/>
        <v>69</v>
      </c>
      <c r="L70" s="157"/>
    </row>
    <row r="71" spans="1:12" ht="15.75" customHeight="1" x14ac:dyDescent="0.3">
      <c r="A71" s="155" t="s">
        <v>0</v>
      </c>
      <c r="B71" s="156"/>
      <c r="C71" s="156">
        <v>19.63</v>
      </c>
      <c r="D71" s="156">
        <v>8</v>
      </c>
      <c r="E71" s="156">
        <v>10</v>
      </c>
      <c r="F71" s="157" t="str">
        <f>+VLOOKUP(E71,Participants!$A$1:$F$1449,2,FALSE)</f>
        <v>Lily Narvett</v>
      </c>
      <c r="G71" s="157" t="str">
        <f>+VLOOKUP(E71,Participants!$A$1:$F$1449,4,FALSE)</f>
        <v>BFS</v>
      </c>
      <c r="H71" s="157" t="str">
        <f>+VLOOKUP(E71,Participants!$A$1:$F$1449,5,FALSE)</f>
        <v>F</v>
      </c>
      <c r="I71" s="157">
        <f>+VLOOKUP(E71,Participants!$A$1:$F$1449,3,FALSE)</f>
        <v>2</v>
      </c>
      <c r="J71" s="157" t="str">
        <f>+VLOOKUP(E71,Participants!$A$1:$G$1449,7,FALSE)</f>
        <v>DEV GIRLS</v>
      </c>
      <c r="K71" s="157">
        <f t="shared" si="0"/>
        <v>70</v>
      </c>
      <c r="L71" s="157"/>
    </row>
    <row r="72" spans="1:12" ht="15.75" customHeight="1" x14ac:dyDescent="0.3">
      <c r="A72" s="155" t="s">
        <v>0</v>
      </c>
      <c r="B72" s="156"/>
      <c r="C72" s="156">
        <v>19.690000000000001</v>
      </c>
      <c r="D72" s="156">
        <v>5</v>
      </c>
      <c r="E72" s="156">
        <v>265</v>
      </c>
      <c r="F72" s="157" t="str">
        <f>+VLOOKUP(E72,Participants!$A$1:$F$1449,2,FALSE)</f>
        <v>Mackenzie Muir</v>
      </c>
      <c r="G72" s="157" t="str">
        <f>+VLOOKUP(E72,Participants!$A$1:$F$1449,4,FALSE)</f>
        <v>JBS</v>
      </c>
      <c r="H72" s="157" t="str">
        <f>+VLOOKUP(E72,Participants!$A$1:$F$1449,5,FALSE)</f>
        <v>F</v>
      </c>
      <c r="I72" s="157">
        <f>+VLOOKUP(E72,Participants!$A$1:$F$1449,3,FALSE)</f>
        <v>3</v>
      </c>
      <c r="J72" s="157" t="str">
        <f>+VLOOKUP(E72,Participants!$A$1:$G$1449,7,FALSE)</f>
        <v>DEV GIRLS</v>
      </c>
      <c r="K72" s="157">
        <f t="shared" si="0"/>
        <v>71</v>
      </c>
      <c r="L72" s="157"/>
    </row>
    <row r="73" spans="1:12" ht="15.75" customHeight="1" x14ac:dyDescent="0.3">
      <c r="A73" s="155" t="s">
        <v>0</v>
      </c>
      <c r="B73" s="156"/>
      <c r="C73" s="156">
        <v>19.690000000000001</v>
      </c>
      <c r="D73" s="156">
        <v>1</v>
      </c>
      <c r="E73" s="156">
        <v>151</v>
      </c>
      <c r="F73" s="157" t="str">
        <f>+VLOOKUP(E73,Participants!$A$1:$F$1449,2,FALSE)</f>
        <v>Emmelyn Spitale</v>
      </c>
      <c r="G73" s="157" t="str">
        <f>+VLOOKUP(E73,Participants!$A$1:$F$1449,4,FALSE)</f>
        <v>STL</v>
      </c>
      <c r="H73" s="157" t="str">
        <f>+VLOOKUP(E73,Participants!$A$1:$F$1449,5,FALSE)</f>
        <v>F</v>
      </c>
      <c r="I73" s="157">
        <f>+VLOOKUP(E73,Participants!$A$1:$F$1449,3,FALSE)</f>
        <v>3</v>
      </c>
      <c r="J73" s="157" t="str">
        <f>+VLOOKUP(E73,Participants!$A$1:$G$1449,7,FALSE)</f>
        <v>DEV GIRLS</v>
      </c>
      <c r="K73" s="157">
        <f t="shared" si="0"/>
        <v>72</v>
      </c>
      <c r="L73" s="157"/>
    </row>
    <row r="74" spans="1:12" ht="15.75" customHeight="1" x14ac:dyDescent="0.3">
      <c r="A74" s="155" t="s">
        <v>0</v>
      </c>
      <c r="B74" s="156"/>
      <c r="C74" s="156">
        <v>19.71</v>
      </c>
      <c r="D74" s="156">
        <v>8</v>
      </c>
      <c r="E74" s="156">
        <v>786</v>
      </c>
      <c r="F74" s="157" t="str">
        <f>+VLOOKUP(E74,Participants!$A$1:$F$1449,2,FALSE)</f>
        <v>Taylor Smolinski</v>
      </c>
      <c r="G74" s="157" t="str">
        <f>+VLOOKUP(E74,Participants!$A$1:$F$1449,4,FALSE)</f>
        <v>SRT</v>
      </c>
      <c r="H74" s="157" t="str">
        <f>+VLOOKUP(E74,Participants!$A$1:$F$1449,5,FALSE)</f>
        <v>F</v>
      </c>
      <c r="I74" s="157">
        <f>+VLOOKUP(E74,Participants!$A$1:$F$1449,3,FALSE)</f>
        <v>3</v>
      </c>
      <c r="J74" s="157" t="str">
        <f>+VLOOKUP(E74,Participants!$A$1:$G$1449,7,FALSE)</f>
        <v>DEV GIRLS</v>
      </c>
      <c r="K74" s="157">
        <f t="shared" si="0"/>
        <v>73</v>
      </c>
      <c r="L74" s="157"/>
    </row>
    <row r="75" spans="1:12" ht="15.75" customHeight="1" x14ac:dyDescent="0.3">
      <c r="A75" s="155" t="s">
        <v>0</v>
      </c>
      <c r="B75" s="156"/>
      <c r="C75" s="156">
        <v>19.809999999999999</v>
      </c>
      <c r="D75" s="156">
        <v>3</v>
      </c>
      <c r="E75" s="156">
        <v>156</v>
      </c>
      <c r="F75" s="157" t="str">
        <f>+VLOOKUP(E75,Participants!$A$1:$F$1449,2,FALSE)</f>
        <v>Lois Pinar</v>
      </c>
      <c r="G75" s="157" t="str">
        <f>+VLOOKUP(E75,Participants!$A$1:$F$1449,4,FALSE)</f>
        <v>STL</v>
      </c>
      <c r="H75" s="157" t="str">
        <f>+VLOOKUP(E75,Participants!$A$1:$F$1449,5,FALSE)</f>
        <v>F</v>
      </c>
      <c r="I75" s="157">
        <f>+VLOOKUP(E75,Participants!$A$1:$F$1449,3,FALSE)</f>
        <v>3</v>
      </c>
      <c r="J75" s="157" t="str">
        <f>+VLOOKUP(E75,Participants!$A$1:$G$1449,7,FALSE)</f>
        <v>DEV GIRLS</v>
      </c>
      <c r="K75" s="157">
        <f t="shared" ref="K75:K120" si="1">K74+1</f>
        <v>74</v>
      </c>
      <c r="L75" s="157"/>
    </row>
    <row r="76" spans="1:12" ht="15.75" customHeight="1" x14ac:dyDescent="0.3">
      <c r="A76" s="155" t="s">
        <v>0</v>
      </c>
      <c r="B76" s="156"/>
      <c r="C76" s="156">
        <v>19.829999999999998</v>
      </c>
      <c r="D76" s="156">
        <v>6</v>
      </c>
      <c r="E76" s="156">
        <v>1106</v>
      </c>
      <c r="F76" s="157" t="str">
        <f>+VLOOKUP(E76,Participants!$A$1:$F$1449,2,FALSE)</f>
        <v>Alexis Kolocouris</v>
      </c>
      <c r="G76" s="157" t="str">
        <f>+VLOOKUP(E76,Participants!$A$1:$F$1449,4,FALSE)</f>
        <v>HTS</v>
      </c>
      <c r="H76" s="157" t="str">
        <f>+VLOOKUP(E76,Participants!$A$1:$F$1449,5,FALSE)</f>
        <v>F</v>
      </c>
      <c r="I76" s="157">
        <f>+VLOOKUP(E76,Participants!$A$1:$F$1449,3,FALSE)</f>
        <v>4</v>
      </c>
      <c r="J76" s="157" t="str">
        <f>+VLOOKUP(E76,Participants!$A$1:$G$1449,7,FALSE)</f>
        <v>DEV GIRLS</v>
      </c>
      <c r="K76" s="157">
        <f t="shared" si="1"/>
        <v>75</v>
      </c>
      <c r="L76" s="157"/>
    </row>
    <row r="77" spans="1:12" ht="15.75" customHeight="1" x14ac:dyDescent="0.3">
      <c r="A77" s="155" t="s">
        <v>0</v>
      </c>
      <c r="B77" s="156"/>
      <c r="C77" s="156">
        <v>19.850000000000001</v>
      </c>
      <c r="D77" s="156">
        <v>7</v>
      </c>
      <c r="E77" s="156">
        <v>988</v>
      </c>
      <c r="F77" s="157" t="str">
        <f>+VLOOKUP(E77,Participants!$A$1:$F$1449,2,FALSE)</f>
        <v>Allison Lease</v>
      </c>
      <c r="G77" s="157" t="str">
        <f>+VLOOKUP(E77,Participants!$A$1:$F$1449,4,FALSE)</f>
        <v>GAB</v>
      </c>
      <c r="H77" s="157" t="str">
        <f>+VLOOKUP(E77,Participants!$A$1:$F$1449,5,FALSE)</f>
        <v>F</v>
      </c>
      <c r="I77" s="157">
        <f>+VLOOKUP(E77,Participants!$A$1:$F$1449,3,FALSE)</f>
        <v>4</v>
      </c>
      <c r="J77" s="157" t="str">
        <f>+VLOOKUP(E77,Participants!$A$1:$G$1449,7,FALSE)</f>
        <v>DEV GIRLS</v>
      </c>
      <c r="K77" s="157">
        <f t="shared" si="1"/>
        <v>76</v>
      </c>
      <c r="L77" s="157"/>
    </row>
    <row r="78" spans="1:12" ht="15.75" customHeight="1" x14ac:dyDescent="0.3">
      <c r="A78" s="155" t="s">
        <v>0</v>
      </c>
      <c r="B78" s="156"/>
      <c r="C78" s="156">
        <v>19.940000000000001</v>
      </c>
      <c r="D78" s="156">
        <v>8</v>
      </c>
      <c r="E78" s="156">
        <v>417</v>
      </c>
      <c r="F78" s="157" t="str">
        <f>+VLOOKUP(E78,Participants!$A$1:$F$1449,2,FALSE)</f>
        <v>Morgan Kane</v>
      </c>
      <c r="G78" s="157" t="str">
        <f>+VLOOKUP(E78,Participants!$A$1:$F$1449,4,FALSE)</f>
        <v>PHA</v>
      </c>
      <c r="H78" s="157" t="str">
        <f>+VLOOKUP(E78,Participants!$A$1:$F$1449,5,FALSE)</f>
        <v>F</v>
      </c>
      <c r="I78" s="157">
        <f>+VLOOKUP(E78,Participants!$A$1:$F$1449,3,FALSE)</f>
        <v>1</v>
      </c>
      <c r="J78" s="157" t="str">
        <f>+VLOOKUP(E78,Participants!$A$1:$G$1449,7,FALSE)</f>
        <v>DEV GIRLS</v>
      </c>
      <c r="K78" s="157">
        <f t="shared" si="1"/>
        <v>77</v>
      </c>
      <c r="L78" s="157"/>
    </row>
    <row r="79" spans="1:12" ht="15.75" customHeight="1" x14ac:dyDescent="0.3">
      <c r="A79" s="155" t="s">
        <v>0</v>
      </c>
      <c r="B79" s="156"/>
      <c r="C79" s="156">
        <v>20.010000000000002</v>
      </c>
      <c r="D79" s="156">
        <v>1</v>
      </c>
      <c r="E79" s="156">
        <v>300</v>
      </c>
      <c r="F79" s="157" t="str">
        <f>+VLOOKUP(E79,Participants!$A$1:$F$1449,2,FALSE)</f>
        <v>Faith Williamson</v>
      </c>
      <c r="G79" s="157" t="str">
        <f>+VLOOKUP(E79,Participants!$A$1:$F$1449,4,FALSE)</f>
        <v>JAM</v>
      </c>
      <c r="H79" s="157" t="str">
        <f>+VLOOKUP(E79,Participants!$A$1:$F$1449,5,FALSE)</f>
        <v>F</v>
      </c>
      <c r="I79" s="157">
        <f>+VLOOKUP(E79,Participants!$A$1:$F$1449,3,FALSE)</f>
        <v>3</v>
      </c>
      <c r="J79" s="157" t="str">
        <f>+VLOOKUP(E79,Participants!$A$1:$G$1449,7,FALSE)</f>
        <v>DEV GIRLS</v>
      </c>
      <c r="K79" s="157">
        <f t="shared" si="1"/>
        <v>78</v>
      </c>
      <c r="L79" s="157"/>
    </row>
    <row r="80" spans="1:12" ht="15.75" customHeight="1" x14ac:dyDescent="0.3">
      <c r="A80" s="155" t="s">
        <v>0</v>
      </c>
      <c r="B80" s="156"/>
      <c r="C80" s="156">
        <v>20.02</v>
      </c>
      <c r="D80" s="156">
        <v>5</v>
      </c>
      <c r="E80" s="156">
        <v>4</v>
      </c>
      <c r="F80" s="157" t="str">
        <f>+VLOOKUP(E80,Participants!$A$1:$F$1449,2,FALSE)</f>
        <v>Olivia Romanow</v>
      </c>
      <c r="G80" s="157" t="str">
        <f>+VLOOKUP(E80,Participants!$A$1:$F$1449,4,FALSE)</f>
        <v>BFS</v>
      </c>
      <c r="H80" s="157" t="str">
        <f>+VLOOKUP(E80,Participants!$A$1:$F$1449,5,FALSE)</f>
        <v>F</v>
      </c>
      <c r="I80" s="157">
        <f>+VLOOKUP(E80,Participants!$A$1:$F$1449,3,FALSE)</f>
        <v>1</v>
      </c>
      <c r="J80" s="157" t="str">
        <f>+VLOOKUP(E80,Participants!$A$1:$G$1449,7,FALSE)</f>
        <v>DEV GIRLS</v>
      </c>
      <c r="K80" s="157">
        <f t="shared" si="1"/>
        <v>79</v>
      </c>
      <c r="L80" s="157"/>
    </row>
    <row r="81" spans="1:12" ht="15.75" customHeight="1" x14ac:dyDescent="0.3">
      <c r="A81" s="155" t="s">
        <v>0</v>
      </c>
      <c r="B81" s="156"/>
      <c r="C81" s="156">
        <v>20.13</v>
      </c>
      <c r="D81" s="156">
        <v>2</v>
      </c>
      <c r="E81" s="156">
        <v>5</v>
      </c>
      <c r="F81" s="157" t="str">
        <f>+VLOOKUP(E81,Participants!$A$1:$F$1449,2,FALSE)</f>
        <v>Riley Simmons</v>
      </c>
      <c r="G81" s="157" t="str">
        <f>+VLOOKUP(E81,Participants!$A$1:$F$1449,4,FALSE)</f>
        <v>BFS</v>
      </c>
      <c r="H81" s="157" t="str">
        <f>+VLOOKUP(E81,Participants!$A$1:$F$1449,5,FALSE)</f>
        <v>F</v>
      </c>
      <c r="I81" s="157">
        <f>+VLOOKUP(E81,Participants!$A$1:$F$1449,3,FALSE)</f>
        <v>1</v>
      </c>
      <c r="J81" s="157" t="str">
        <f>+VLOOKUP(E81,Participants!$A$1:$G$1449,7,FALSE)</f>
        <v>DEV GIRLS</v>
      </c>
      <c r="K81" s="157">
        <f t="shared" si="1"/>
        <v>80</v>
      </c>
      <c r="L81" s="157"/>
    </row>
    <row r="82" spans="1:12" ht="15.75" customHeight="1" x14ac:dyDescent="0.3">
      <c r="A82" s="155" t="s">
        <v>0</v>
      </c>
      <c r="B82" s="156"/>
      <c r="C82" s="156">
        <v>20.14</v>
      </c>
      <c r="D82" s="156">
        <v>6</v>
      </c>
      <c r="E82" s="156">
        <v>857</v>
      </c>
      <c r="F82" s="157" t="str">
        <f>+VLOOKUP(E82,Participants!$A$1:$F$1449,2,FALSE)</f>
        <v>Morgan Loughran</v>
      </c>
      <c r="G82" s="157" t="str">
        <f>+VLOOKUP(E82,Participants!$A$1:$F$1449,4,FALSE)</f>
        <v>NAM</v>
      </c>
      <c r="H82" s="157" t="str">
        <f>+VLOOKUP(E82,Participants!$A$1:$F$1449,5,FALSE)</f>
        <v>F</v>
      </c>
      <c r="I82" s="157">
        <f>+VLOOKUP(E82,Participants!$A$1:$F$1449,3,FALSE)</f>
        <v>3</v>
      </c>
      <c r="J82" s="157" t="str">
        <f>+VLOOKUP(E82,Participants!$A$1:$G$1449,7,FALSE)</f>
        <v>DEV GIRLS</v>
      </c>
      <c r="K82" s="157">
        <f t="shared" si="1"/>
        <v>81</v>
      </c>
      <c r="L82" s="157"/>
    </row>
    <row r="83" spans="1:12" ht="15.75" customHeight="1" x14ac:dyDescent="0.3">
      <c r="A83" s="155" t="s">
        <v>0</v>
      </c>
      <c r="B83" s="156"/>
      <c r="C83" s="156">
        <v>20.149999999999999</v>
      </c>
      <c r="D83" s="156">
        <v>2</v>
      </c>
      <c r="E83" s="156">
        <v>260</v>
      </c>
      <c r="F83" s="157" t="str">
        <f>+VLOOKUP(E83,Participants!$A$1:$F$1449,2,FALSE)</f>
        <v>Kiley Fettis</v>
      </c>
      <c r="G83" s="157" t="str">
        <f>+VLOOKUP(E83,Participants!$A$1:$F$1449,4,FALSE)</f>
        <v>JBS</v>
      </c>
      <c r="H83" s="157" t="str">
        <f>+VLOOKUP(E83,Participants!$A$1:$F$1449,5,FALSE)</f>
        <v>F</v>
      </c>
      <c r="I83" s="157">
        <f>+VLOOKUP(E83,Participants!$A$1:$F$1449,3,FALSE)</f>
        <v>2</v>
      </c>
      <c r="J83" s="157" t="str">
        <f>+VLOOKUP(E83,Participants!$A$1:$G$1449,7,FALSE)</f>
        <v>DEV GIRLS</v>
      </c>
      <c r="K83" s="157">
        <f t="shared" si="1"/>
        <v>82</v>
      </c>
      <c r="L83" s="157"/>
    </row>
    <row r="84" spans="1:12" ht="15.75" customHeight="1" x14ac:dyDescent="0.3">
      <c r="A84" s="155" t="s">
        <v>0</v>
      </c>
      <c r="B84" s="156"/>
      <c r="C84" s="156">
        <v>20.149999999999999</v>
      </c>
      <c r="D84" s="156">
        <v>8</v>
      </c>
      <c r="E84" s="156">
        <v>143</v>
      </c>
      <c r="F84" s="157" t="str">
        <f>+VLOOKUP(E84,Participants!$A$1:$F$1449,2,FALSE)</f>
        <v>Betty Glyptis</v>
      </c>
      <c r="G84" s="157" t="str">
        <f>+VLOOKUP(E84,Participants!$A$1:$F$1449,4,FALSE)</f>
        <v>STL</v>
      </c>
      <c r="H84" s="157" t="str">
        <f>+VLOOKUP(E84,Participants!$A$1:$F$1449,5,FALSE)</f>
        <v>F</v>
      </c>
      <c r="I84" s="157">
        <f>+VLOOKUP(E84,Participants!$A$1:$F$1449,3,FALSE)</f>
        <v>2</v>
      </c>
      <c r="J84" s="157" t="str">
        <f>+VLOOKUP(E84,Participants!$A$1:$G$1449,7,FALSE)</f>
        <v>DEV GIRLS</v>
      </c>
      <c r="K84" s="157">
        <f t="shared" si="1"/>
        <v>83</v>
      </c>
      <c r="L84" s="157"/>
    </row>
    <row r="85" spans="1:12" ht="15.75" customHeight="1" x14ac:dyDescent="0.3">
      <c r="A85" s="155" t="s">
        <v>0</v>
      </c>
      <c r="B85" s="156"/>
      <c r="C85" s="156">
        <v>20.2</v>
      </c>
      <c r="D85" s="156">
        <v>2</v>
      </c>
      <c r="E85" s="156">
        <v>856</v>
      </c>
      <c r="F85" s="157" t="str">
        <f>+VLOOKUP(E85,Participants!$A$1:$F$1449,2,FALSE)</f>
        <v>Layla Rocco</v>
      </c>
      <c r="G85" s="157" t="str">
        <f>+VLOOKUP(E85,Participants!$A$1:$F$1449,4,FALSE)</f>
        <v>NAM</v>
      </c>
      <c r="H85" s="157" t="str">
        <f>+VLOOKUP(E85,Participants!$A$1:$F$1449,5,FALSE)</f>
        <v>F</v>
      </c>
      <c r="I85" s="157">
        <f>+VLOOKUP(E85,Participants!$A$1:$F$1449,3,FALSE)</f>
        <v>3</v>
      </c>
      <c r="J85" s="157" t="str">
        <f>+VLOOKUP(E85,Participants!$A$1:$G$1449,7,FALSE)</f>
        <v>DEV GIRLS</v>
      </c>
      <c r="K85" s="157">
        <f t="shared" si="1"/>
        <v>84</v>
      </c>
      <c r="L85" s="157"/>
    </row>
    <row r="86" spans="1:12" ht="15.75" customHeight="1" x14ac:dyDescent="0.3">
      <c r="A86" s="155" t="s">
        <v>0</v>
      </c>
      <c r="B86" s="156"/>
      <c r="C86" s="156">
        <v>20.260000000000002</v>
      </c>
      <c r="D86" s="156">
        <v>3</v>
      </c>
      <c r="E86" s="156">
        <v>847</v>
      </c>
      <c r="F86" s="157" t="str">
        <f>+VLOOKUP(E86,Participants!$A$1:$F$1449,2,FALSE)</f>
        <v>Laila Whiting</v>
      </c>
      <c r="G86" s="157" t="str">
        <f>+VLOOKUP(E86,Participants!$A$1:$F$1449,4,FALSE)</f>
        <v>NAM</v>
      </c>
      <c r="H86" s="157" t="str">
        <f>+VLOOKUP(E86,Participants!$A$1:$F$1449,5,FALSE)</f>
        <v>F</v>
      </c>
      <c r="I86" s="157">
        <f>+VLOOKUP(E86,Participants!$A$1:$F$1449,3,FALSE)</f>
        <v>1</v>
      </c>
      <c r="J86" s="157" t="str">
        <f>+VLOOKUP(E86,Participants!$A$1:$G$1449,7,FALSE)</f>
        <v>DEV GIRLS</v>
      </c>
      <c r="K86" s="157">
        <f t="shared" si="1"/>
        <v>85</v>
      </c>
      <c r="L86" s="157"/>
    </row>
    <row r="87" spans="1:12" ht="15.75" customHeight="1" x14ac:dyDescent="0.3">
      <c r="A87" s="155" t="s">
        <v>0</v>
      </c>
      <c r="B87" s="156"/>
      <c r="C87" s="156">
        <v>20.399999999999999</v>
      </c>
      <c r="D87" s="156">
        <v>2</v>
      </c>
      <c r="E87" s="156">
        <v>12</v>
      </c>
      <c r="F87" s="157" t="str">
        <f>+VLOOKUP(E87,Participants!$A$1:$F$1449,2,FALSE)</f>
        <v>Amelia Aiello</v>
      </c>
      <c r="G87" s="157" t="str">
        <f>+VLOOKUP(E87,Participants!$A$1:$F$1449,4,FALSE)</f>
        <v>BFS</v>
      </c>
      <c r="H87" s="157" t="str">
        <f>+VLOOKUP(E87,Participants!$A$1:$F$1449,5,FALSE)</f>
        <v>F</v>
      </c>
      <c r="I87" s="157">
        <f>+VLOOKUP(E87,Participants!$A$1:$F$1449,3,FALSE)</f>
        <v>3</v>
      </c>
      <c r="J87" s="157" t="str">
        <f>+VLOOKUP(E87,Participants!$A$1:$G$1449,7,FALSE)</f>
        <v>DEV GIRLS</v>
      </c>
      <c r="K87" s="157">
        <f t="shared" si="1"/>
        <v>86</v>
      </c>
      <c r="L87" s="157"/>
    </row>
    <row r="88" spans="1:12" ht="15.75" customHeight="1" x14ac:dyDescent="0.3">
      <c r="A88" s="155" t="s">
        <v>0</v>
      </c>
      <c r="B88" s="156"/>
      <c r="C88" s="156">
        <v>20.47</v>
      </c>
      <c r="D88" s="156">
        <v>7</v>
      </c>
      <c r="E88" s="156">
        <v>647</v>
      </c>
      <c r="F88" s="157" t="str">
        <f>+VLOOKUP(E88,Participants!$A$1:$F$1449,2,FALSE)</f>
        <v>Shannon Sawyer</v>
      </c>
      <c r="G88" s="157" t="str">
        <f>+VLOOKUP(E88,Participants!$A$1:$F$1449,4,FALSE)</f>
        <v>SYL</v>
      </c>
      <c r="H88" s="169" t="str">
        <f>+VLOOKUP(E88,Participants!$A$1:$F$1449,5,FALSE)</f>
        <v>F</v>
      </c>
      <c r="I88" s="157">
        <f>+VLOOKUP(E88,Participants!$A$1:$F$1449,3,FALSE)</f>
        <v>2</v>
      </c>
      <c r="J88" s="157" t="str">
        <f>+VLOOKUP(E88,Participants!$A$1:$G$1449,7,FALSE)</f>
        <v>DEV GIRLS</v>
      </c>
      <c r="K88" s="157">
        <f t="shared" si="1"/>
        <v>87</v>
      </c>
      <c r="L88" s="157"/>
    </row>
    <row r="89" spans="1:12" ht="15.75" customHeight="1" x14ac:dyDescent="0.3">
      <c r="A89" s="155" t="s">
        <v>0</v>
      </c>
      <c r="B89" s="156"/>
      <c r="C89" s="156">
        <v>20.57</v>
      </c>
      <c r="D89" s="156">
        <v>3</v>
      </c>
      <c r="E89" s="156">
        <v>720</v>
      </c>
      <c r="F89" s="157" t="str">
        <f>+VLOOKUP(E89,Participants!$A$1:$F$1449,2,FALSE)</f>
        <v>Anna Hoerster</v>
      </c>
      <c r="G89" s="157" t="str">
        <f>+VLOOKUP(E89,Participants!$A$1:$F$1449,4,FALSE)</f>
        <v>HCA</v>
      </c>
      <c r="H89" s="157" t="str">
        <f>+VLOOKUP(E89,Participants!$A$1:$F$1449,5,FALSE)</f>
        <v>F</v>
      </c>
      <c r="I89" s="157">
        <f>+VLOOKUP(E89,Participants!$A$1:$F$1449,3,FALSE)</f>
        <v>3</v>
      </c>
      <c r="J89" s="157" t="str">
        <f>+VLOOKUP(E89,Participants!$A$1:$G$1449,7,FALSE)</f>
        <v>DEV GIRLS</v>
      </c>
      <c r="K89" s="157">
        <f t="shared" si="1"/>
        <v>88</v>
      </c>
      <c r="L89" s="157"/>
    </row>
    <row r="90" spans="1:12" ht="15.75" customHeight="1" x14ac:dyDescent="0.3">
      <c r="A90" s="155" t="s">
        <v>0</v>
      </c>
      <c r="B90" s="156"/>
      <c r="C90" s="156">
        <v>20.6</v>
      </c>
      <c r="D90" s="156">
        <v>5</v>
      </c>
      <c r="E90" s="156">
        <v>860</v>
      </c>
      <c r="F90" s="157" t="str">
        <f>+VLOOKUP(E90,Participants!$A$1:$F$1449,2,FALSE)</f>
        <v>Rylie Loughran</v>
      </c>
      <c r="G90" s="157" t="str">
        <f>+VLOOKUP(E90,Participants!$A$1:$F$1449,4,FALSE)</f>
        <v>NAM</v>
      </c>
      <c r="H90" s="157" t="str">
        <f>+VLOOKUP(E90,Participants!$A$1:$F$1449,5,FALSE)</f>
        <v>F</v>
      </c>
      <c r="I90" s="157">
        <f>+VLOOKUP(E90,Participants!$A$1:$F$1449,3,FALSE)</f>
        <v>4</v>
      </c>
      <c r="J90" s="157" t="str">
        <f>+VLOOKUP(E90,Participants!$A$1:$G$1449,7,FALSE)</f>
        <v>DEV GIRLS</v>
      </c>
      <c r="K90" s="157">
        <f t="shared" si="1"/>
        <v>89</v>
      </c>
      <c r="L90" s="157"/>
    </row>
    <row r="91" spans="1:12" ht="15.75" customHeight="1" x14ac:dyDescent="0.3">
      <c r="A91" s="155" t="s">
        <v>0</v>
      </c>
      <c r="B91" s="156"/>
      <c r="C91" s="156">
        <v>20.71</v>
      </c>
      <c r="D91" s="156">
        <v>6</v>
      </c>
      <c r="E91" s="156">
        <v>440</v>
      </c>
      <c r="F91" s="157" t="str">
        <f>+VLOOKUP(E91,Participants!$A$1:$F$1449,2,FALSE)</f>
        <v>Jacey Bell</v>
      </c>
      <c r="G91" s="157" t="str">
        <f>+VLOOKUP(E91,Participants!$A$1:$F$1449,4,FALSE)</f>
        <v>CDT</v>
      </c>
      <c r="H91" s="157" t="str">
        <f>+VLOOKUP(E91,Participants!$A$1:$F$1449,5,FALSE)</f>
        <v>F</v>
      </c>
      <c r="I91" s="157">
        <f>+VLOOKUP(E91,Participants!$A$1:$F$1449,3,FALSE)</f>
        <v>4</v>
      </c>
      <c r="J91" s="157" t="str">
        <f>+VLOOKUP(E91,Participants!$A$1:$G$1449,7,FALSE)</f>
        <v>DEV GIRLS</v>
      </c>
      <c r="K91" s="157">
        <f t="shared" si="1"/>
        <v>90</v>
      </c>
      <c r="L91" s="157"/>
    </row>
    <row r="92" spans="1:12" ht="15.75" customHeight="1" x14ac:dyDescent="0.3">
      <c r="A92" s="155" t="s">
        <v>0</v>
      </c>
      <c r="B92" s="156"/>
      <c r="C92" s="156">
        <v>20.72</v>
      </c>
      <c r="D92" s="156">
        <v>6</v>
      </c>
      <c r="E92" s="156">
        <v>927</v>
      </c>
      <c r="F92" s="157" t="str">
        <f>+VLOOKUP(E92,Participants!$A$1:$F$1449,2,FALSE)</f>
        <v>Erin Genton</v>
      </c>
      <c r="G92" s="157" t="str">
        <f>+VLOOKUP(E92,Participants!$A$1:$F$1449,4,FALSE)</f>
        <v>SBS</v>
      </c>
      <c r="H92" s="157" t="str">
        <f>+VLOOKUP(E92,Participants!$A$1:$F$1449,5,FALSE)</f>
        <v>F</v>
      </c>
      <c r="I92" s="157">
        <f>+VLOOKUP(E92,Participants!$A$1:$F$1449,3,FALSE)</f>
        <v>3</v>
      </c>
      <c r="J92" s="157" t="str">
        <f>+VLOOKUP(E92,Participants!$A$1:$G$1449,7,FALSE)</f>
        <v>DEV GIRLS</v>
      </c>
      <c r="K92" s="157">
        <f t="shared" si="1"/>
        <v>91</v>
      </c>
      <c r="L92" s="157"/>
    </row>
    <row r="93" spans="1:12" ht="15.75" customHeight="1" x14ac:dyDescent="0.3">
      <c r="A93" s="155" t="s">
        <v>0</v>
      </c>
      <c r="B93" s="156"/>
      <c r="C93" s="156">
        <v>20.77</v>
      </c>
      <c r="D93" s="156">
        <v>6</v>
      </c>
      <c r="E93" s="156">
        <v>1</v>
      </c>
      <c r="F93" s="157" t="str">
        <f>+VLOOKUP(E93,Participants!$A$1:$F$1449,2,FALSE)</f>
        <v>Alexandra Wagner</v>
      </c>
      <c r="G93" s="157" t="str">
        <f>+VLOOKUP(E93,Participants!$A$1:$F$1449,4,FALSE)</f>
        <v>BFS</v>
      </c>
      <c r="H93" s="157" t="str">
        <f>+VLOOKUP(E93,Participants!$A$1:$F$1449,5,FALSE)</f>
        <v>F</v>
      </c>
      <c r="I93" s="157">
        <f>+VLOOKUP(E93,Participants!$A$1:$F$1449,3,FALSE)</f>
        <v>1</v>
      </c>
      <c r="J93" s="157" t="str">
        <f>+VLOOKUP(E93,Participants!$A$1:$G$1449,7,FALSE)</f>
        <v>DEV GIRLS</v>
      </c>
      <c r="K93" s="157">
        <f t="shared" si="1"/>
        <v>92</v>
      </c>
      <c r="L93" s="157"/>
    </row>
    <row r="94" spans="1:12" ht="15.75" customHeight="1" x14ac:dyDescent="0.3">
      <c r="A94" s="155" t="s">
        <v>0</v>
      </c>
      <c r="B94" s="156"/>
      <c r="C94" s="156">
        <v>20.87</v>
      </c>
      <c r="D94" s="156">
        <v>6</v>
      </c>
      <c r="E94" s="156">
        <v>106</v>
      </c>
      <c r="F94" s="157" t="str">
        <f>+VLOOKUP(E94,Participants!$A$1:$F$1449,2,FALSE)</f>
        <v>Saylor Behanna</v>
      </c>
      <c r="G94" s="157" t="str">
        <f>+VLOOKUP(E94,Participants!$A$1:$F$1449,4,FALSE)</f>
        <v>JFK</v>
      </c>
      <c r="H94" s="157" t="str">
        <f>+VLOOKUP(E94,Participants!$A$1:$F$1449,5,FALSE)</f>
        <v>F</v>
      </c>
      <c r="I94" s="157">
        <f>+VLOOKUP(E94,Participants!$A$1:$F$1449,3,FALSE)</f>
        <v>3</v>
      </c>
      <c r="J94" s="157" t="str">
        <f>+VLOOKUP(E94,Participants!$A$1:$G$1449,7,FALSE)</f>
        <v>DEV GIRLS</v>
      </c>
      <c r="K94" s="157">
        <f t="shared" si="1"/>
        <v>93</v>
      </c>
      <c r="L94" s="157"/>
    </row>
    <row r="95" spans="1:12" ht="15.75" customHeight="1" x14ac:dyDescent="0.3">
      <c r="A95" s="155" t="s">
        <v>0</v>
      </c>
      <c r="B95" s="156"/>
      <c r="C95" s="156">
        <v>21.11</v>
      </c>
      <c r="D95" s="156">
        <v>4</v>
      </c>
      <c r="E95" s="156">
        <v>419</v>
      </c>
      <c r="F95" s="157" t="str">
        <f>+VLOOKUP(E95,Participants!$A$1:$F$1449,2,FALSE)</f>
        <v>Tess Liberati</v>
      </c>
      <c r="G95" s="157" t="str">
        <f>+VLOOKUP(E95,Participants!$A$1:$F$1449,4,FALSE)</f>
        <v>PHA</v>
      </c>
      <c r="H95" s="157" t="str">
        <f>+VLOOKUP(E95,Participants!$A$1:$F$1449,5,FALSE)</f>
        <v>F</v>
      </c>
      <c r="I95" s="157">
        <f>+VLOOKUP(E95,Participants!$A$1:$F$1449,3,FALSE)</f>
        <v>1</v>
      </c>
      <c r="J95" s="157" t="str">
        <f>+VLOOKUP(E95,Participants!$A$1:$G$1449,7,FALSE)</f>
        <v>DEV GIRLS</v>
      </c>
      <c r="K95" s="157">
        <f t="shared" si="1"/>
        <v>94</v>
      </c>
      <c r="L95" s="157"/>
    </row>
    <row r="96" spans="1:12" ht="15.75" customHeight="1" x14ac:dyDescent="0.3">
      <c r="A96" s="155" t="s">
        <v>0</v>
      </c>
      <c r="B96" s="156"/>
      <c r="C96" s="156">
        <v>21.12</v>
      </c>
      <c r="D96" s="156">
        <v>2</v>
      </c>
      <c r="E96" s="156">
        <v>1205</v>
      </c>
      <c r="F96" s="157" t="str">
        <f>+VLOOKUP(E96,Participants!$A$1:$F$1449,2,FALSE)</f>
        <v>Olivia Clauss</v>
      </c>
      <c r="G96" s="157" t="str">
        <f>+VLOOKUP(E96,Participants!$A$1:$F$1449,4,FALSE)</f>
        <v>GRE</v>
      </c>
      <c r="H96" s="157" t="str">
        <f>+VLOOKUP(E96,Participants!$A$1:$F$1449,5,FALSE)</f>
        <v>F</v>
      </c>
      <c r="I96" s="157">
        <f>+VLOOKUP(E96,Participants!$A$1:$F$1449,3,FALSE)</f>
        <v>1</v>
      </c>
      <c r="J96" s="157" t="str">
        <f>+VLOOKUP(E96,Participants!$A$1:$G$1449,7,FALSE)</f>
        <v>DEV GIRLS</v>
      </c>
      <c r="K96" s="157">
        <f t="shared" si="1"/>
        <v>95</v>
      </c>
      <c r="L96" s="157"/>
    </row>
    <row r="97" spans="1:12" ht="15.75" customHeight="1" x14ac:dyDescent="0.3">
      <c r="A97" s="155" t="s">
        <v>0</v>
      </c>
      <c r="B97" s="156"/>
      <c r="C97" s="156">
        <v>21.14</v>
      </c>
      <c r="D97" s="156">
        <v>3</v>
      </c>
      <c r="E97" s="156">
        <v>385</v>
      </c>
      <c r="F97" s="157" t="str">
        <f>+VLOOKUP(E97,Participants!$A$1:$F$1449,2,FALSE)</f>
        <v>Gabriella Marino</v>
      </c>
      <c r="G97" s="157" t="str">
        <f>+VLOOKUP(E97,Participants!$A$1:$F$1449,4,FALSE)</f>
        <v>PHL</v>
      </c>
      <c r="H97" s="157" t="str">
        <f>+VLOOKUP(E97,Participants!$A$1:$F$1449,5,FALSE)</f>
        <v>F</v>
      </c>
      <c r="I97" s="157">
        <f>+VLOOKUP(E97,Participants!$A$1:$F$1449,3,FALSE)</f>
        <v>1</v>
      </c>
      <c r="J97" s="157" t="str">
        <f>+VLOOKUP(E97,Participants!$A$1:$G$1449,7,FALSE)</f>
        <v>DEV GIRLS</v>
      </c>
      <c r="K97" s="157">
        <f t="shared" si="1"/>
        <v>96</v>
      </c>
      <c r="L97" s="157"/>
    </row>
    <row r="98" spans="1:12" ht="15.75" customHeight="1" x14ac:dyDescent="0.3">
      <c r="A98" s="155" t="s">
        <v>0</v>
      </c>
      <c r="B98" s="156"/>
      <c r="C98" s="156">
        <v>21.14</v>
      </c>
      <c r="D98" s="156">
        <v>5</v>
      </c>
      <c r="E98" s="156">
        <v>386</v>
      </c>
      <c r="F98" s="157" t="str">
        <f>+VLOOKUP(E98,Participants!$A$1:$F$1449,2,FALSE)</f>
        <v>Lilly Price</v>
      </c>
      <c r="G98" s="157" t="str">
        <f>+VLOOKUP(E98,Participants!$A$1:$F$1449,4,FALSE)</f>
        <v>PHL</v>
      </c>
      <c r="H98" s="157" t="str">
        <f>+VLOOKUP(E98,Participants!$A$1:$F$1449,5,FALSE)</f>
        <v>F</v>
      </c>
      <c r="I98" s="157">
        <f>+VLOOKUP(E98,Participants!$A$1:$F$1449,3,FALSE)</f>
        <v>2</v>
      </c>
      <c r="J98" s="157" t="str">
        <f>+VLOOKUP(E98,Participants!$A$1:$G$1449,7,FALSE)</f>
        <v>DEV GIRLS</v>
      </c>
      <c r="K98" s="157">
        <f t="shared" si="1"/>
        <v>97</v>
      </c>
      <c r="L98" s="157"/>
    </row>
    <row r="99" spans="1:12" ht="15.75" customHeight="1" x14ac:dyDescent="0.3">
      <c r="A99" s="155" t="s">
        <v>0</v>
      </c>
      <c r="B99" s="156"/>
      <c r="C99" s="156">
        <v>21.15</v>
      </c>
      <c r="D99" s="156">
        <v>6</v>
      </c>
      <c r="E99" s="156">
        <v>2</v>
      </c>
      <c r="F99" s="157" t="str">
        <f>+VLOOKUP(E99,Participants!$A$1:$F$1449,2,FALSE)</f>
        <v>Annaliese Duchi</v>
      </c>
      <c r="G99" s="157" t="str">
        <f>+VLOOKUP(E99,Participants!$A$1:$F$1449,4,FALSE)</f>
        <v>BFS</v>
      </c>
      <c r="H99" s="157" t="str">
        <f>+VLOOKUP(E99,Participants!$A$1:$F$1449,5,FALSE)</f>
        <v>F</v>
      </c>
      <c r="I99" s="157">
        <f>+VLOOKUP(E99,Participants!$A$1:$F$1449,3,FALSE)</f>
        <v>1</v>
      </c>
      <c r="J99" s="157" t="str">
        <f>+VLOOKUP(E99,Participants!$A$1:$G$1449,7,FALSE)</f>
        <v>DEV GIRLS</v>
      </c>
      <c r="K99" s="157">
        <f t="shared" si="1"/>
        <v>98</v>
      </c>
      <c r="L99" s="157"/>
    </row>
    <row r="100" spans="1:12" ht="15.75" customHeight="1" x14ac:dyDescent="0.3">
      <c r="A100" s="155" t="s">
        <v>0</v>
      </c>
      <c r="B100" s="156"/>
      <c r="C100" s="156">
        <v>21.37</v>
      </c>
      <c r="D100" s="156">
        <v>6</v>
      </c>
      <c r="E100" s="156">
        <v>603</v>
      </c>
      <c r="F100" s="157" t="str">
        <f>+VLOOKUP(E100,Participants!$A$1:$F$1449,2,FALSE)</f>
        <v>Emmy Koehler</v>
      </c>
      <c r="G100" s="157" t="str">
        <f>+VLOOKUP(E100,Participants!$A$1:$F$1449,4,FALSE)</f>
        <v>AAC</v>
      </c>
      <c r="H100" s="157" t="str">
        <f>+VLOOKUP(E100,Participants!$A$1:$F$1449,5,FALSE)</f>
        <v>F</v>
      </c>
      <c r="I100" s="157">
        <f>+VLOOKUP(E100,Participants!$A$1:$F$1449,3,FALSE)</f>
        <v>3</v>
      </c>
      <c r="J100" s="157" t="str">
        <f>+VLOOKUP(E100,Participants!$A$1:$G$1449,7,FALSE)</f>
        <v>DEV GIRLS</v>
      </c>
      <c r="K100" s="157">
        <f t="shared" si="1"/>
        <v>99</v>
      </c>
      <c r="L100" s="157"/>
    </row>
    <row r="101" spans="1:12" ht="15.75" customHeight="1" x14ac:dyDescent="0.3">
      <c r="A101" s="155" t="s">
        <v>0</v>
      </c>
      <c r="B101" s="156"/>
      <c r="C101" s="156">
        <v>21.45</v>
      </c>
      <c r="D101" s="156">
        <v>7</v>
      </c>
      <c r="E101" s="156">
        <v>388</v>
      </c>
      <c r="F101" s="157" t="str">
        <f>+VLOOKUP(E101,Participants!$A$1:$F$1449,2,FALSE)</f>
        <v>Anna Stickman</v>
      </c>
      <c r="G101" s="157" t="str">
        <f>+VLOOKUP(E101,Participants!$A$1:$F$1449,4,FALSE)</f>
        <v>PHL</v>
      </c>
      <c r="H101" s="157" t="str">
        <f>+VLOOKUP(E101,Participants!$A$1:$F$1449,5,FALSE)</f>
        <v>F</v>
      </c>
      <c r="I101" s="157">
        <f>+VLOOKUP(E101,Participants!$A$1:$F$1449,3,FALSE)</f>
        <v>3</v>
      </c>
      <c r="J101" s="157" t="str">
        <f>+VLOOKUP(E101,Participants!$A$1:$G$1449,7,FALSE)</f>
        <v>DEV GIRLS</v>
      </c>
      <c r="K101" s="157">
        <f t="shared" si="1"/>
        <v>100</v>
      </c>
      <c r="L101" s="157"/>
    </row>
    <row r="102" spans="1:12" ht="15.75" customHeight="1" x14ac:dyDescent="0.3">
      <c r="A102" s="155" t="s">
        <v>0</v>
      </c>
      <c r="B102" s="156"/>
      <c r="C102" s="156">
        <v>21.67</v>
      </c>
      <c r="D102" s="156">
        <v>5</v>
      </c>
      <c r="E102" s="156">
        <v>1207</v>
      </c>
      <c r="F102" s="157" t="str">
        <f>+VLOOKUP(E102,Participants!$A$1:$F$1449,2,FALSE)</f>
        <v>Alicia Haggart</v>
      </c>
      <c r="G102" s="157" t="str">
        <f>+VLOOKUP(E102,Participants!$A$1:$F$1449,4,FALSE)</f>
        <v>GRE</v>
      </c>
      <c r="H102" s="157" t="str">
        <f>+VLOOKUP(E102,Participants!$A$1:$F$1449,5,FALSE)</f>
        <v>F</v>
      </c>
      <c r="I102" s="157">
        <f>+VLOOKUP(E102,Participants!$A$1:$F$1449,3,FALSE)</f>
        <v>1</v>
      </c>
      <c r="J102" s="157" t="str">
        <f>+VLOOKUP(E102,Participants!$A$1:$G$1449,7,FALSE)</f>
        <v>DEV GIRLS</v>
      </c>
      <c r="K102" s="157">
        <f t="shared" si="1"/>
        <v>101</v>
      </c>
      <c r="L102" s="157"/>
    </row>
    <row r="103" spans="1:12" ht="15.75" customHeight="1" x14ac:dyDescent="0.3">
      <c r="A103" s="155" t="s">
        <v>0</v>
      </c>
      <c r="B103" s="156"/>
      <c r="C103" s="156">
        <v>21.81</v>
      </c>
      <c r="D103" s="156">
        <v>4</v>
      </c>
      <c r="E103" s="156">
        <v>886</v>
      </c>
      <c r="F103" s="157" t="str">
        <f>+VLOOKUP(E103,Participants!$A$1:$F$1449,2,FALSE)</f>
        <v>Maggie Thompson</v>
      </c>
      <c r="G103" s="157" t="str">
        <f>+VLOOKUP(E103,Participants!$A$1:$F$1449,4,FALSE)</f>
        <v>MOSS</v>
      </c>
      <c r="H103" s="157" t="str">
        <f>+VLOOKUP(E103,Participants!$A$1:$F$1449,5,FALSE)</f>
        <v>F</v>
      </c>
      <c r="I103" s="168">
        <f>+VLOOKUP(E103,Participants!$A$1:$F$1449,3,FALSE)</f>
        <v>1</v>
      </c>
      <c r="J103" s="157" t="str">
        <f>+VLOOKUP(E103,Participants!$A$1:$G$1449,7,FALSE)</f>
        <v>DEV GIRLS</v>
      </c>
      <c r="K103" s="157">
        <f t="shared" si="1"/>
        <v>102</v>
      </c>
      <c r="L103" s="157"/>
    </row>
    <row r="104" spans="1:12" ht="15.75" customHeight="1" x14ac:dyDescent="0.3">
      <c r="A104" s="155" t="s">
        <v>0</v>
      </c>
      <c r="B104" s="156"/>
      <c r="C104" s="156">
        <v>21.95</v>
      </c>
      <c r="D104" s="156">
        <v>7</v>
      </c>
      <c r="E104" s="156">
        <v>848</v>
      </c>
      <c r="F104" s="157" t="str">
        <f>+VLOOKUP(E104,Participants!$A$1:$F$1449,2,FALSE)</f>
        <v>Macie Dobrinski</v>
      </c>
      <c r="G104" s="157" t="str">
        <f>+VLOOKUP(E104,Participants!$A$1:$F$1449,4,FALSE)</f>
        <v>NAM</v>
      </c>
      <c r="H104" s="157" t="str">
        <f>+VLOOKUP(E104,Participants!$A$1:$F$1449,5,FALSE)</f>
        <v>F</v>
      </c>
      <c r="I104" s="157">
        <f>+VLOOKUP(E104,Participants!$A$1:$F$1449,3,FALSE)</f>
        <v>1</v>
      </c>
      <c r="J104" s="157" t="str">
        <f>+VLOOKUP(E104,Participants!$A$1:$G$1449,7,FALSE)</f>
        <v>DEV GIRLS</v>
      </c>
      <c r="K104" s="157">
        <f t="shared" si="1"/>
        <v>103</v>
      </c>
      <c r="L104" s="157"/>
    </row>
    <row r="105" spans="1:12" ht="15.75" customHeight="1" x14ac:dyDescent="0.3">
      <c r="A105" s="155" t="s">
        <v>0</v>
      </c>
      <c r="B105" s="156"/>
      <c r="C105" s="156">
        <v>22.15</v>
      </c>
      <c r="D105" s="156">
        <v>4</v>
      </c>
      <c r="E105" s="156">
        <v>8</v>
      </c>
      <c r="F105" s="157" t="str">
        <f>+VLOOKUP(E105,Participants!$A$1:$F$1449,2,FALSE)</f>
        <v>Caroline Sell</v>
      </c>
      <c r="G105" s="157" t="str">
        <f>+VLOOKUP(E105,Participants!$A$1:$F$1449,4,FALSE)</f>
        <v>BFS</v>
      </c>
      <c r="H105" s="157" t="str">
        <f>+VLOOKUP(E105,Participants!$A$1:$F$1449,5,FALSE)</f>
        <v>F</v>
      </c>
      <c r="I105" s="157">
        <f>+VLOOKUP(E105,Participants!$A$1:$F$1449,3,FALSE)</f>
        <v>2</v>
      </c>
      <c r="J105" s="157" t="str">
        <f>+VLOOKUP(E105,Participants!$A$1:$G$1449,7,FALSE)</f>
        <v>DEV GIRLS</v>
      </c>
      <c r="K105" s="157">
        <f t="shared" si="1"/>
        <v>104</v>
      </c>
      <c r="L105" s="157"/>
    </row>
    <row r="106" spans="1:12" ht="15.75" customHeight="1" x14ac:dyDescent="0.3">
      <c r="A106" s="155" t="s">
        <v>0</v>
      </c>
      <c r="B106" s="156"/>
      <c r="C106" s="156">
        <v>22.41</v>
      </c>
      <c r="D106" s="156">
        <v>7</v>
      </c>
      <c r="E106" s="156">
        <v>435</v>
      </c>
      <c r="F106" s="157" t="str">
        <f>+VLOOKUP(E106,Participants!$A$1:$F$1449,2,FALSE)</f>
        <v>Rhodora Redd</v>
      </c>
      <c r="G106" s="157" t="str">
        <f>+VLOOKUP(E106,Participants!$A$1:$F$1449,4,FALSE)</f>
        <v>CDT</v>
      </c>
      <c r="H106" s="157" t="str">
        <f>+VLOOKUP(E106,Participants!$A$1:$F$1449,5,FALSE)</f>
        <v>F</v>
      </c>
      <c r="I106" s="157">
        <f>+VLOOKUP(E106,Participants!$A$1:$F$1449,3,FALSE)</f>
        <v>1</v>
      </c>
      <c r="J106" s="157" t="str">
        <f>+VLOOKUP(E106,Participants!$A$1:$G$1449,7,FALSE)</f>
        <v>DEV GIRLS</v>
      </c>
      <c r="K106" s="157">
        <f t="shared" si="1"/>
        <v>105</v>
      </c>
      <c r="L106" s="157"/>
    </row>
    <row r="107" spans="1:12" ht="15.75" customHeight="1" x14ac:dyDescent="0.3">
      <c r="A107" s="155" t="s">
        <v>0</v>
      </c>
      <c r="B107" s="156"/>
      <c r="C107" s="156">
        <v>22.49</v>
      </c>
      <c r="D107" s="156">
        <v>4</v>
      </c>
      <c r="E107" s="156">
        <v>389</v>
      </c>
      <c r="F107" s="157" t="str">
        <f>+VLOOKUP(E107,Participants!$A$1:$F$1449,2,FALSE)</f>
        <v>Cate Ravenstahl</v>
      </c>
      <c r="G107" s="157" t="str">
        <f>+VLOOKUP(E107,Participants!$A$1:$F$1449,4,FALSE)</f>
        <v>PHL</v>
      </c>
      <c r="H107" s="157" t="str">
        <f>+VLOOKUP(E107,Participants!$A$1:$F$1449,5,FALSE)</f>
        <v>F</v>
      </c>
      <c r="I107" s="157">
        <f>+VLOOKUP(E107,Participants!$A$1:$F$1449,3,FALSE)</f>
        <v>3</v>
      </c>
      <c r="J107" s="157" t="str">
        <f>+VLOOKUP(E107,Participants!$A$1:$G$1449,7,FALSE)</f>
        <v>DEV GIRLS</v>
      </c>
      <c r="K107" s="157">
        <f t="shared" si="1"/>
        <v>106</v>
      </c>
      <c r="L107" s="157"/>
    </row>
    <row r="108" spans="1:12" ht="15.75" customHeight="1" x14ac:dyDescent="0.3">
      <c r="A108" s="155" t="s">
        <v>0</v>
      </c>
      <c r="B108" s="156"/>
      <c r="C108" s="156">
        <v>23.02</v>
      </c>
      <c r="D108" s="156">
        <v>4</v>
      </c>
      <c r="E108" s="156">
        <v>785</v>
      </c>
      <c r="F108" s="157" t="str">
        <f>+VLOOKUP(E108,Participants!$A$1:$F$1449,2,FALSE)</f>
        <v>Reaghan Korey</v>
      </c>
      <c r="G108" s="157" t="str">
        <f>+VLOOKUP(E108,Participants!$A$1:$F$1449,4,FALSE)</f>
        <v>SRT</v>
      </c>
      <c r="H108" s="157" t="str">
        <f>+VLOOKUP(E108,Participants!$A$1:$F$1449,5,FALSE)</f>
        <v>F</v>
      </c>
      <c r="I108" s="157">
        <f>+VLOOKUP(E108,Participants!$A$1:$F$1449,3,FALSE)</f>
        <v>3</v>
      </c>
      <c r="J108" s="157" t="str">
        <f>+VLOOKUP(E108,Participants!$A$1:$G$1449,7,FALSE)</f>
        <v>DEV GIRLS</v>
      </c>
      <c r="K108" s="157">
        <f t="shared" si="1"/>
        <v>107</v>
      </c>
      <c r="L108" s="157"/>
    </row>
    <row r="109" spans="1:12" ht="15.75" customHeight="1" x14ac:dyDescent="0.3">
      <c r="A109" s="155" t="s">
        <v>0</v>
      </c>
      <c r="B109" s="156"/>
      <c r="C109" s="156">
        <v>23.03</v>
      </c>
      <c r="D109" s="156">
        <v>7</v>
      </c>
      <c r="E109" s="156">
        <v>885</v>
      </c>
      <c r="F109" s="157" t="str">
        <f>+VLOOKUP(E109,Participants!$A$1:$F$1449,2,FALSE)</f>
        <v>Lillian Glosser</v>
      </c>
      <c r="G109" s="157" t="str">
        <f>+VLOOKUP(E109,Participants!$A$1:$F$1449,4,FALSE)</f>
        <v>MOSS</v>
      </c>
      <c r="H109" s="157" t="str">
        <f>+VLOOKUP(E109,Participants!$A$1:$F$1449,5,FALSE)</f>
        <v>F</v>
      </c>
      <c r="I109" s="168">
        <f>+VLOOKUP(E109,Participants!$A$1:$F$1449,3,FALSE)</f>
        <v>1</v>
      </c>
      <c r="J109" s="157" t="str">
        <f>+VLOOKUP(E109,Participants!$A$1:$G$1449,7,FALSE)</f>
        <v>DEV GIRLS</v>
      </c>
      <c r="K109" s="157">
        <f t="shared" si="1"/>
        <v>108</v>
      </c>
      <c r="L109" s="157"/>
    </row>
    <row r="110" spans="1:12" ht="15.75" customHeight="1" x14ac:dyDescent="0.3">
      <c r="A110" s="155" t="s">
        <v>0</v>
      </c>
      <c r="B110" s="156"/>
      <c r="C110" s="156">
        <v>23.18</v>
      </c>
      <c r="D110" s="156">
        <v>2</v>
      </c>
      <c r="E110" s="156">
        <v>255</v>
      </c>
      <c r="F110" s="157" t="str">
        <f>+VLOOKUP(E110,Participants!$A$1:$F$1449,2,FALSE)</f>
        <v>Clare Koniecka</v>
      </c>
      <c r="G110" s="157" t="str">
        <f>+VLOOKUP(E110,Participants!$A$1:$F$1449,4,FALSE)</f>
        <v>JBS</v>
      </c>
      <c r="H110" s="157" t="str">
        <f>+VLOOKUP(E110,Participants!$A$1:$F$1449,5,FALSE)</f>
        <v>F</v>
      </c>
      <c r="I110" s="157">
        <f>+VLOOKUP(E110,Participants!$A$1:$F$1449,3,FALSE)</f>
        <v>1</v>
      </c>
      <c r="J110" s="157" t="str">
        <f>+VLOOKUP(E110,Participants!$A$1:$G$1449,7,FALSE)</f>
        <v>DEV GIRLS</v>
      </c>
      <c r="K110" s="157">
        <f t="shared" si="1"/>
        <v>109</v>
      </c>
      <c r="L110" s="157"/>
    </row>
    <row r="111" spans="1:12" ht="15.75" customHeight="1" x14ac:dyDescent="0.3">
      <c r="A111" s="155" t="s">
        <v>0</v>
      </c>
      <c r="B111" s="156"/>
      <c r="C111" s="156">
        <v>23.26</v>
      </c>
      <c r="D111" s="156">
        <v>4</v>
      </c>
      <c r="E111" s="156">
        <v>409</v>
      </c>
      <c r="F111" s="157" t="str">
        <f>+VLOOKUP(E111,Participants!$A$1:$F$1449,2,FALSE)</f>
        <v>Reagan</v>
      </c>
      <c r="G111" s="157" t="str">
        <f>+VLOOKUP(E111,Participants!$A$1:$F$1449,4,FALSE)</f>
        <v>PHL</v>
      </c>
      <c r="H111" s="157" t="str">
        <f>+VLOOKUP(E111,Participants!$A$1:$F$1449,5,FALSE)</f>
        <v>F</v>
      </c>
      <c r="I111" s="157">
        <f>+VLOOKUP(E111,Participants!$A$1:$F$1449,3,FALSE)</f>
        <v>0</v>
      </c>
      <c r="J111" s="157" t="str">
        <f>+VLOOKUP(E111,Participants!$A$1:$G$1449,7,FALSE)</f>
        <v>DEV GIRLS</v>
      </c>
      <c r="K111" s="157">
        <f t="shared" si="1"/>
        <v>110</v>
      </c>
      <c r="L111" s="157"/>
    </row>
    <row r="112" spans="1:12" ht="15.75" customHeight="1" x14ac:dyDescent="0.3">
      <c r="A112" s="155" t="s">
        <v>0</v>
      </c>
      <c r="B112" s="156"/>
      <c r="C112" s="156">
        <v>23.27</v>
      </c>
      <c r="D112" s="156">
        <v>8</v>
      </c>
      <c r="E112" s="156">
        <v>784</v>
      </c>
      <c r="F112" s="157" t="str">
        <f>+VLOOKUP(E112,Participants!$A$1:$F$1449,2,FALSE)</f>
        <v>Paige Yura</v>
      </c>
      <c r="G112" s="157" t="str">
        <f>+VLOOKUP(E112,Participants!$A$1:$F$1449,4,FALSE)</f>
        <v>SRT</v>
      </c>
      <c r="H112" s="157" t="str">
        <f>+VLOOKUP(E112,Participants!$A$1:$F$1449,5,FALSE)</f>
        <v>F</v>
      </c>
      <c r="I112" s="157">
        <f>+VLOOKUP(E112,Participants!$A$1:$F$1449,3,FALSE)</f>
        <v>3</v>
      </c>
      <c r="J112" s="157" t="str">
        <f>+VLOOKUP(E112,Participants!$A$1:$G$1449,7,FALSE)</f>
        <v>DEV GIRLS</v>
      </c>
      <c r="K112" s="157">
        <f t="shared" si="1"/>
        <v>111</v>
      </c>
      <c r="L112" s="157"/>
    </row>
    <row r="113" spans="1:12" ht="15.75" customHeight="1" x14ac:dyDescent="0.3">
      <c r="A113" s="155" t="s">
        <v>0</v>
      </c>
      <c r="B113" s="156"/>
      <c r="C113" s="156">
        <v>23.68</v>
      </c>
      <c r="D113" s="156">
        <v>4</v>
      </c>
      <c r="E113" s="156">
        <v>849</v>
      </c>
      <c r="F113" s="157" t="str">
        <f>+VLOOKUP(E113,Participants!$A$1:$F$1449,2,FALSE)</f>
        <v>Tegan Bertagna</v>
      </c>
      <c r="G113" s="157" t="str">
        <f>+VLOOKUP(E113,Participants!$A$1:$F$1449,4,FALSE)</f>
        <v>NAM</v>
      </c>
      <c r="H113" s="157" t="str">
        <f>+VLOOKUP(E113,Participants!$A$1:$F$1449,5,FALSE)</f>
        <v>F</v>
      </c>
      <c r="I113" s="157">
        <f>+VLOOKUP(E113,Participants!$A$1:$F$1449,3,FALSE)</f>
        <v>1</v>
      </c>
      <c r="J113" s="157" t="str">
        <f>+VLOOKUP(E113,Participants!$A$1:$G$1449,7,FALSE)</f>
        <v>DEV GIRLS</v>
      </c>
      <c r="K113" s="157">
        <f t="shared" si="1"/>
        <v>112</v>
      </c>
      <c r="L113" s="157"/>
    </row>
    <row r="114" spans="1:12" ht="15.75" customHeight="1" x14ac:dyDescent="0.3">
      <c r="A114" s="155" t="s">
        <v>0</v>
      </c>
      <c r="B114" s="156"/>
      <c r="C114" s="156">
        <v>23.8</v>
      </c>
      <c r="D114" s="156">
        <v>1</v>
      </c>
      <c r="E114" s="156">
        <v>418</v>
      </c>
      <c r="F114" s="157" t="str">
        <f>+VLOOKUP(E114,Participants!$A$1:$F$1449,2,FALSE)</f>
        <v>Samantha Oeler</v>
      </c>
      <c r="G114" s="157" t="str">
        <f>+VLOOKUP(E114,Participants!$A$1:$F$1449,4,FALSE)</f>
        <v>PHA</v>
      </c>
      <c r="H114" s="157" t="str">
        <f>+VLOOKUP(E114,Participants!$A$1:$F$1449,5,FALSE)</f>
        <v>F</v>
      </c>
      <c r="I114" s="157">
        <f>+VLOOKUP(E114,Participants!$A$1:$F$1449,3,FALSE)</f>
        <v>1</v>
      </c>
      <c r="J114" s="157" t="str">
        <f>+VLOOKUP(E114,Participants!$A$1:$G$1449,7,FALSE)</f>
        <v>DEV GIRLS</v>
      </c>
      <c r="K114" s="157">
        <f t="shared" si="1"/>
        <v>113</v>
      </c>
      <c r="L114" s="157"/>
    </row>
    <row r="115" spans="1:12" ht="15.75" customHeight="1" x14ac:dyDescent="0.3">
      <c r="A115" s="155" t="s">
        <v>0</v>
      </c>
      <c r="B115" s="156"/>
      <c r="C115" s="156">
        <v>24.1</v>
      </c>
      <c r="D115" s="156">
        <v>3</v>
      </c>
      <c r="E115" s="156">
        <v>102</v>
      </c>
      <c r="F115" s="157" t="str">
        <f>+VLOOKUP(E115,Participants!$A$1:$F$1449,2,FALSE)</f>
        <v>Finley Behanna</v>
      </c>
      <c r="G115" s="157" t="str">
        <f>+VLOOKUP(E115,Participants!$A$1:$F$1449,4,FALSE)</f>
        <v>JFK</v>
      </c>
      <c r="H115" s="157" t="str">
        <f>+VLOOKUP(E115,Participants!$A$1:$F$1449,5,FALSE)</f>
        <v>F</v>
      </c>
      <c r="I115" s="157">
        <f>+VLOOKUP(E115,Participants!$A$1:$F$1449,3,FALSE)</f>
        <v>2</v>
      </c>
      <c r="J115" s="157" t="str">
        <f>+VLOOKUP(E115,Participants!$A$1:$G$1449,7,FALSE)</f>
        <v>DEV GIRLS</v>
      </c>
      <c r="K115" s="157">
        <f t="shared" si="1"/>
        <v>114</v>
      </c>
      <c r="L115" s="157"/>
    </row>
    <row r="116" spans="1:12" ht="15.75" customHeight="1" x14ac:dyDescent="0.3">
      <c r="A116" s="155" t="s">
        <v>0</v>
      </c>
      <c r="B116" s="156"/>
      <c r="C116" s="156">
        <v>25.56</v>
      </c>
      <c r="D116" s="156">
        <v>5</v>
      </c>
      <c r="E116" s="156">
        <v>481</v>
      </c>
      <c r="F116" s="157" t="str">
        <f>+VLOOKUP(E116,Participants!$A$1:$F$1449,2,FALSE)</f>
        <v>Veronica Balkovec</v>
      </c>
      <c r="G116" s="157" t="str">
        <f>+VLOOKUP(E116,Participants!$A$1:$F$1449,4,FALSE)</f>
        <v>ANN</v>
      </c>
      <c r="H116" s="157" t="str">
        <f>+VLOOKUP(E116,Participants!$A$1:$F$1449,5,FALSE)</f>
        <v>F</v>
      </c>
      <c r="I116" s="157">
        <f>+VLOOKUP(E116,Participants!$A$1:$F$1449,3,FALSE)</f>
        <v>2</v>
      </c>
      <c r="J116" s="157" t="str">
        <f>+VLOOKUP(E116,Participants!$A$1:$G$1449,7,FALSE)</f>
        <v>DEV GIRLS</v>
      </c>
      <c r="K116" s="157">
        <f t="shared" si="1"/>
        <v>115</v>
      </c>
      <c r="L116" s="157"/>
    </row>
    <row r="117" spans="1:12" ht="15.75" customHeight="1" x14ac:dyDescent="0.3">
      <c r="A117" s="155" t="s">
        <v>0</v>
      </c>
      <c r="B117" s="156"/>
      <c r="C117" s="156">
        <v>25.94</v>
      </c>
      <c r="D117" s="156">
        <v>1</v>
      </c>
      <c r="E117" s="156">
        <v>1201</v>
      </c>
      <c r="F117" s="157" t="str">
        <f>+VLOOKUP(E117,Participants!$A$1:$F$1449,2,FALSE)</f>
        <v>Rosie Anderson</v>
      </c>
      <c r="G117" s="157" t="str">
        <f>+VLOOKUP(E117,Participants!$A$1:$F$1449,4,FALSE)</f>
        <v>GRE</v>
      </c>
      <c r="H117" s="157" t="str">
        <f>+VLOOKUP(E117,Participants!$A$1:$F$1449,5,FALSE)</f>
        <v>F</v>
      </c>
      <c r="I117" s="157">
        <f>+VLOOKUP(E117,Participants!$A$1:$F$1449,3,FALSE)</f>
        <v>0</v>
      </c>
      <c r="J117" s="157" t="str">
        <f>+VLOOKUP(E117,Participants!$A$1:$G$1449,7,FALSE)</f>
        <v>DEV GIRLS</v>
      </c>
      <c r="K117" s="157">
        <f t="shared" si="1"/>
        <v>116</v>
      </c>
      <c r="L117" s="157"/>
    </row>
    <row r="118" spans="1:12" ht="15.75" customHeight="1" x14ac:dyDescent="0.3">
      <c r="A118" s="155" t="s">
        <v>0</v>
      </c>
      <c r="B118" s="156"/>
      <c r="C118" s="156">
        <v>26.13</v>
      </c>
      <c r="D118" s="156">
        <v>4</v>
      </c>
      <c r="E118" s="156">
        <v>261</v>
      </c>
      <c r="F118" s="157" t="str">
        <f>+VLOOKUP(E118,Participants!$A$1:$F$1449,2,FALSE)</f>
        <v>Sara Robertson</v>
      </c>
      <c r="G118" s="157" t="str">
        <f>+VLOOKUP(E118,Participants!$A$1:$F$1449,4,FALSE)</f>
        <v>JBS</v>
      </c>
      <c r="H118" s="157" t="str">
        <f>+VLOOKUP(E118,Participants!$A$1:$F$1449,5,FALSE)</f>
        <v>F</v>
      </c>
      <c r="I118" s="157">
        <f>+VLOOKUP(E118,Participants!$A$1:$F$1449,3,FALSE)</f>
        <v>2</v>
      </c>
      <c r="J118" s="157" t="str">
        <f>+VLOOKUP(E118,Participants!$A$1:$G$1449,7,FALSE)</f>
        <v>DEV GIRLS</v>
      </c>
      <c r="K118" s="157">
        <f t="shared" si="1"/>
        <v>117</v>
      </c>
      <c r="L118" s="157"/>
    </row>
    <row r="119" spans="1:12" ht="15.75" customHeight="1" x14ac:dyDescent="0.3">
      <c r="A119" s="155" t="s">
        <v>0</v>
      </c>
      <c r="B119" s="156"/>
      <c r="C119" s="156">
        <v>29.61</v>
      </c>
      <c r="D119" s="156">
        <v>3</v>
      </c>
      <c r="E119" s="156">
        <v>645</v>
      </c>
      <c r="F119" s="157" t="str">
        <f>+VLOOKUP(E119,Participants!$A$1:$F$1449,2,FALSE)</f>
        <v>Finley Fedak</v>
      </c>
      <c r="G119" s="157" t="str">
        <f>+VLOOKUP(E119,Participants!$A$1:$F$1449,4,FALSE)</f>
        <v>SYL</v>
      </c>
      <c r="H119" s="169" t="str">
        <f>+VLOOKUP(E119,Participants!$A$1:$F$1449,5,FALSE)</f>
        <v>F</v>
      </c>
      <c r="I119" s="157">
        <f>+VLOOKUP(E119,Participants!$A$1:$F$1449,3,FALSE)</f>
        <v>1</v>
      </c>
      <c r="J119" s="157" t="str">
        <f>+VLOOKUP(E119,Participants!$A$1:$G$1449,7,FALSE)</f>
        <v>DEV GIRLS</v>
      </c>
      <c r="K119" s="157">
        <f t="shared" si="1"/>
        <v>118</v>
      </c>
      <c r="L119" s="157"/>
    </row>
    <row r="120" spans="1:12" ht="15.75" customHeight="1" x14ac:dyDescent="0.3">
      <c r="A120" s="155" t="s">
        <v>0</v>
      </c>
      <c r="B120" s="156"/>
      <c r="C120" s="156">
        <v>29.86</v>
      </c>
      <c r="D120" s="156">
        <v>2</v>
      </c>
      <c r="E120" s="156">
        <v>776</v>
      </c>
      <c r="F120" s="157" t="str">
        <f>+VLOOKUP(E120,Participants!$A$1:$F$1449,2,FALSE)</f>
        <v>Guiliana Rhodehamel</v>
      </c>
      <c r="G120" s="157" t="str">
        <f>+VLOOKUP(E120,Participants!$A$1:$F$1449,4,FALSE)</f>
        <v>SRT</v>
      </c>
      <c r="H120" s="157" t="str">
        <f>+VLOOKUP(E120,Participants!$A$1:$F$1449,5,FALSE)</f>
        <v>F</v>
      </c>
      <c r="I120" s="157">
        <f>+VLOOKUP(E120,Participants!$A$1:$F$1449,3,FALSE)</f>
        <v>0</v>
      </c>
      <c r="J120" s="157" t="str">
        <f>+VLOOKUP(E120,Participants!$A$1:$G$1449,7,FALSE)</f>
        <v>DEV GIRLS</v>
      </c>
      <c r="K120" s="157">
        <f t="shared" si="1"/>
        <v>119</v>
      </c>
      <c r="L120" s="157"/>
    </row>
    <row r="121" spans="1:12" ht="15.75" customHeight="1" x14ac:dyDescent="0.3">
      <c r="A121" s="150" t="s">
        <v>1368</v>
      </c>
      <c r="B121" s="151"/>
      <c r="C121" s="151"/>
      <c r="D121" s="151">
        <v>6</v>
      </c>
      <c r="E121" s="151"/>
      <c r="F121" s="152" t="e">
        <f>+VLOOKUP(E121,Participants!$A$1:$F$1449,2,FALSE)</f>
        <v>#N/A</v>
      </c>
      <c r="G121" s="152" t="e">
        <f>+VLOOKUP(E121,Participants!$A$1:$F$1449,4,FALSE)</f>
        <v>#N/A</v>
      </c>
      <c r="H121" s="152" t="e">
        <f>+VLOOKUP(E121,Participants!$A$1:$F$1449,5,FALSE)</f>
        <v>#N/A</v>
      </c>
      <c r="I121" s="152" t="e">
        <f>+VLOOKUP(E121,Participants!$A$1:$F$1449,3,FALSE)</f>
        <v>#N/A</v>
      </c>
      <c r="J121" s="152" t="e">
        <f>+VLOOKUP(E121,Participants!$A$1:$G$1449,7,FALSE)</f>
        <v>#N/A</v>
      </c>
      <c r="K121" s="152"/>
      <c r="L121" s="152"/>
    </row>
    <row r="122" spans="1:12" ht="15.75" customHeight="1" x14ac:dyDescent="0.3">
      <c r="A122" s="150" t="s">
        <v>0</v>
      </c>
      <c r="B122" s="151">
        <v>17</v>
      </c>
      <c r="C122" s="151">
        <v>14.66</v>
      </c>
      <c r="D122" s="151">
        <v>2</v>
      </c>
      <c r="E122" s="151">
        <v>113</v>
      </c>
      <c r="F122" s="152" t="str">
        <f>+VLOOKUP(E122,Participants!$A$1:$F$1449,2,FALSE)</f>
        <v>Cooper Cincinnati</v>
      </c>
      <c r="G122" s="152" t="str">
        <f>+VLOOKUP(E122,Participants!$A$1:$F$1449,4,FALSE)</f>
        <v>JFK</v>
      </c>
      <c r="H122" s="152" t="str">
        <f>+VLOOKUP(E122,Participants!$A$1:$F$1449,5,FALSE)</f>
        <v>M</v>
      </c>
      <c r="I122" s="152">
        <f>+VLOOKUP(E122,Participants!$A$1:$F$1449,3,FALSE)</f>
        <v>3</v>
      </c>
      <c r="J122" s="152" t="str">
        <f>+VLOOKUP(E122,Participants!$A$1:$G$1449,7,FALSE)</f>
        <v>DEV BOYS</v>
      </c>
      <c r="K122" s="153">
        <v>1</v>
      </c>
      <c r="L122" s="153">
        <v>10</v>
      </c>
    </row>
    <row r="123" spans="1:12" ht="15.75" customHeight="1" x14ac:dyDescent="0.3">
      <c r="A123" s="150" t="s">
        <v>0</v>
      </c>
      <c r="B123" s="151">
        <v>17</v>
      </c>
      <c r="C123" s="151">
        <v>14.68</v>
      </c>
      <c r="D123" s="151">
        <v>4</v>
      </c>
      <c r="E123" s="151">
        <v>611</v>
      </c>
      <c r="F123" s="152" t="str">
        <f>+VLOOKUP(E123,Participants!$A$1:$F$1449,2,FALSE)</f>
        <v>Lucas Conley</v>
      </c>
      <c r="G123" s="152" t="str">
        <f>+VLOOKUP(E123,Participants!$A$1:$F$1449,4,FALSE)</f>
        <v>AAC</v>
      </c>
      <c r="H123" s="152" t="str">
        <f>+VLOOKUP(E123,Participants!$A$1:$F$1449,5,FALSE)</f>
        <v>M</v>
      </c>
      <c r="I123" s="152">
        <f>+VLOOKUP(E123,Participants!$A$1:$F$1449,3,FALSE)</f>
        <v>4</v>
      </c>
      <c r="J123" s="152" t="str">
        <f>+VLOOKUP(E123,Participants!$A$1:$G$1449,7,FALSE)</f>
        <v>DEV BOYS</v>
      </c>
      <c r="K123" s="153">
        <v>2</v>
      </c>
      <c r="L123" s="153">
        <v>8</v>
      </c>
    </row>
    <row r="124" spans="1:12" ht="15.75" customHeight="1" x14ac:dyDescent="0.3">
      <c r="A124" s="150" t="s">
        <v>0</v>
      </c>
      <c r="B124" s="151">
        <v>17</v>
      </c>
      <c r="C124" s="151">
        <v>14.81</v>
      </c>
      <c r="D124" s="151">
        <v>1</v>
      </c>
      <c r="E124" s="151">
        <v>40</v>
      </c>
      <c r="F124" s="152" t="str">
        <f>+VLOOKUP(E124,Participants!$A$1:$F$1449,2,FALSE)</f>
        <v>CJ Proch</v>
      </c>
      <c r="G124" s="152" t="str">
        <f>+VLOOKUP(E124,Participants!$A$1:$F$1449,4,FALSE)</f>
        <v>BFS</v>
      </c>
      <c r="H124" s="152" t="str">
        <f>+VLOOKUP(E124,Participants!$A$1:$F$1449,5,FALSE)</f>
        <v>M</v>
      </c>
      <c r="I124" s="152">
        <f>+VLOOKUP(E124,Participants!$A$1:$F$1449,3,FALSE)</f>
        <v>4</v>
      </c>
      <c r="J124" s="152" t="str">
        <f>+VLOOKUP(E124,Participants!$A$1:$G$1449,7,FALSE)</f>
        <v>DEV BOYS</v>
      </c>
      <c r="K124" s="153">
        <v>3</v>
      </c>
      <c r="L124" s="153">
        <v>6</v>
      </c>
    </row>
    <row r="125" spans="1:12" ht="15.75" customHeight="1" x14ac:dyDescent="0.3">
      <c r="A125" s="150" t="s">
        <v>0</v>
      </c>
      <c r="B125" s="151">
        <v>17</v>
      </c>
      <c r="C125" s="151">
        <v>15.05</v>
      </c>
      <c r="D125" s="151">
        <v>8</v>
      </c>
      <c r="E125" s="151">
        <v>537</v>
      </c>
      <c r="F125" s="152" t="str">
        <f>+VLOOKUP(E125,Participants!$A$1:$F$1449,2,FALSE)</f>
        <v>Jacob Vojtas</v>
      </c>
      <c r="G125" s="152" t="str">
        <f>+VLOOKUP(E125,Participants!$A$1:$F$1449,4,FALSE)</f>
        <v>KIL</v>
      </c>
      <c r="H125" s="152" t="str">
        <f>+VLOOKUP(E125,Participants!$A$1:$F$1449,5,FALSE)</f>
        <v>M</v>
      </c>
      <c r="I125" s="152">
        <f>+VLOOKUP(E125,Participants!$A$1:$F$1449,3,FALSE)</f>
        <v>4</v>
      </c>
      <c r="J125" s="152" t="str">
        <f>+VLOOKUP(E125,Participants!$A$1:$G$1449,7,FALSE)</f>
        <v>DEV BOYS</v>
      </c>
      <c r="K125" s="153">
        <v>4</v>
      </c>
      <c r="L125" s="153">
        <v>5</v>
      </c>
    </row>
    <row r="126" spans="1:12" ht="15.75" customHeight="1" x14ac:dyDescent="0.3">
      <c r="A126" s="150" t="s">
        <v>0</v>
      </c>
      <c r="B126" s="151">
        <v>17</v>
      </c>
      <c r="C126" s="151">
        <v>15.08</v>
      </c>
      <c r="D126" s="151">
        <v>3</v>
      </c>
      <c r="E126" s="151">
        <v>660</v>
      </c>
      <c r="F126" s="152" t="str">
        <f>+VLOOKUP(E126,Participants!$A$1:$F$1449,2,FALSE)</f>
        <v>Jonathan Warywoda</v>
      </c>
      <c r="G126" s="152" t="str">
        <f>+VLOOKUP(E126,Participants!$A$1:$F$1449,4,FALSE)</f>
        <v>SYL</v>
      </c>
      <c r="H126" s="154" t="str">
        <f>+VLOOKUP(E126,Participants!$A$1:$F$1449,5,FALSE)</f>
        <v>M</v>
      </c>
      <c r="I126" s="152">
        <f>+VLOOKUP(E126,Participants!$A$1:$F$1449,3,FALSE)</f>
        <v>4</v>
      </c>
      <c r="J126" s="152" t="str">
        <f>+VLOOKUP(E126,Participants!$A$1:$G$1449,7,FALSE)</f>
        <v>DEV BOYS</v>
      </c>
      <c r="K126" s="153">
        <v>5</v>
      </c>
      <c r="L126" s="153">
        <v>4</v>
      </c>
    </row>
    <row r="127" spans="1:12" ht="15.75" customHeight="1" x14ac:dyDescent="0.3">
      <c r="A127" s="150" t="s">
        <v>0</v>
      </c>
      <c r="B127" s="151">
        <v>17</v>
      </c>
      <c r="C127" s="151">
        <v>15.29</v>
      </c>
      <c r="D127" s="151">
        <v>5</v>
      </c>
      <c r="E127" s="151">
        <v>659</v>
      </c>
      <c r="F127" s="152" t="str">
        <f>+VLOOKUP(E127,Participants!$A$1:$F$1449,2,FALSE)</f>
        <v>Jonathan Wega</v>
      </c>
      <c r="G127" s="152" t="str">
        <f>+VLOOKUP(E127,Participants!$A$1:$F$1449,4,FALSE)</f>
        <v>SYL</v>
      </c>
      <c r="H127" s="154" t="str">
        <f>+VLOOKUP(E127,Participants!$A$1:$F$1449,5,FALSE)</f>
        <v>M</v>
      </c>
      <c r="I127" s="152">
        <f>+VLOOKUP(E127,Participants!$A$1:$F$1449,3,FALSE)</f>
        <v>3</v>
      </c>
      <c r="J127" s="152" t="str">
        <f>+VLOOKUP(E127,Participants!$A$1:$G$1449,7,FALSE)</f>
        <v>DEV BOYS</v>
      </c>
      <c r="K127" s="153">
        <v>6</v>
      </c>
      <c r="L127" s="153">
        <v>3</v>
      </c>
    </row>
    <row r="128" spans="1:12" ht="15.75" customHeight="1" x14ac:dyDescent="0.3">
      <c r="A128" s="150" t="s">
        <v>0</v>
      </c>
      <c r="B128" s="151">
        <v>18</v>
      </c>
      <c r="C128" s="151">
        <v>15.37</v>
      </c>
      <c r="D128" s="151">
        <v>6</v>
      </c>
      <c r="E128" s="151">
        <v>1050</v>
      </c>
      <c r="F128" s="152" t="str">
        <f>+VLOOKUP(E128,Participants!$A$1:$F$1449,2,FALSE)</f>
        <v>Christian Williams</v>
      </c>
      <c r="G128" s="152" t="str">
        <f>+VLOOKUP(E128,Participants!$A$1:$F$1449,4,FALSE)</f>
        <v>HTS</v>
      </c>
      <c r="H128" s="152" t="str">
        <f>+VLOOKUP(E128,Participants!$A$1:$F$1449,5,FALSE)</f>
        <v>M</v>
      </c>
      <c r="I128" s="152">
        <f>+VLOOKUP(E128,Participants!$A$1:$F$1449,3,FALSE)</f>
        <v>4</v>
      </c>
      <c r="J128" s="152" t="str">
        <f>+VLOOKUP(E128,Participants!$A$1:$G$1449,7,FALSE)</f>
        <v>DEV BOYS</v>
      </c>
      <c r="K128" s="153">
        <v>7</v>
      </c>
      <c r="L128" s="153">
        <v>2</v>
      </c>
    </row>
    <row r="129" spans="1:27" ht="15.75" customHeight="1" x14ac:dyDescent="0.3">
      <c r="A129" s="150" t="s">
        <v>0</v>
      </c>
      <c r="B129" s="151">
        <v>18</v>
      </c>
      <c r="C129" s="151">
        <v>15.51</v>
      </c>
      <c r="D129" s="151">
        <v>5</v>
      </c>
      <c r="E129" s="151">
        <v>46</v>
      </c>
      <c r="F129" s="152" t="str">
        <f>+VLOOKUP(E129,Participants!$A$1:$F$1449,2,FALSE)</f>
        <v>Will Gronsky</v>
      </c>
      <c r="G129" s="152" t="str">
        <f>+VLOOKUP(E129,Participants!$A$1:$F$1449,4,FALSE)</f>
        <v>BFS</v>
      </c>
      <c r="H129" s="152" t="str">
        <f>+VLOOKUP(E129,Participants!$A$1:$F$1449,5,FALSE)</f>
        <v>M</v>
      </c>
      <c r="I129" s="152">
        <f>+VLOOKUP(E129,Participants!$A$1:$F$1449,3,FALSE)</f>
        <v>4</v>
      </c>
      <c r="J129" s="152" t="str">
        <f>+VLOOKUP(E129,Participants!$A$1:$G$1449,7,FALSE)</f>
        <v>DEV BOYS</v>
      </c>
      <c r="K129" s="153">
        <v>8</v>
      </c>
      <c r="L129" s="153">
        <v>1</v>
      </c>
    </row>
    <row r="130" spans="1:27" ht="15.75" customHeight="1" x14ac:dyDescent="0.3">
      <c r="A130" s="150" t="s">
        <v>0</v>
      </c>
      <c r="B130" s="151">
        <v>17</v>
      </c>
      <c r="C130" s="151">
        <v>15.56</v>
      </c>
      <c r="D130" s="151">
        <v>7</v>
      </c>
      <c r="E130" s="151">
        <v>29</v>
      </c>
      <c r="F130" s="152" t="str">
        <f>+VLOOKUP(E130,Participants!$A$1:$F$1449,2,FALSE)</f>
        <v>Max Radzvin</v>
      </c>
      <c r="G130" s="152" t="str">
        <f>+VLOOKUP(E130,Participants!$A$1:$F$1449,4,FALSE)</f>
        <v>BFS</v>
      </c>
      <c r="H130" s="152" t="str">
        <f>+VLOOKUP(E130,Participants!$A$1:$F$1449,5,FALSE)</f>
        <v>M</v>
      </c>
      <c r="I130" s="152">
        <f>+VLOOKUP(E130,Participants!$A$1:$F$1449,3,FALSE)</f>
        <v>2</v>
      </c>
      <c r="J130" s="152" t="str">
        <f>+VLOOKUP(E130,Participants!$A$1:$G$1449,7,FALSE)</f>
        <v>DEV BOYS</v>
      </c>
      <c r="K130" s="152">
        <f>K129+1</f>
        <v>9</v>
      </c>
      <c r="L130" s="152"/>
    </row>
    <row r="131" spans="1:27" ht="15.75" customHeight="1" x14ac:dyDescent="0.3">
      <c r="A131" s="150" t="s">
        <v>0</v>
      </c>
      <c r="B131" s="151">
        <v>23</v>
      </c>
      <c r="C131" s="151">
        <v>15.7</v>
      </c>
      <c r="D131" s="151">
        <v>2</v>
      </c>
      <c r="E131" s="151">
        <v>610</v>
      </c>
      <c r="F131" s="152" t="str">
        <f>+VLOOKUP(E131,Participants!$A$1:$F$1449,2,FALSE)</f>
        <v>Jonah Burchill</v>
      </c>
      <c r="G131" s="152" t="str">
        <f>+VLOOKUP(E131,Participants!$A$1:$F$1449,4,FALSE)</f>
        <v>AAC</v>
      </c>
      <c r="H131" s="152" t="str">
        <f>+VLOOKUP(E131,Participants!$A$1:$F$1449,5,FALSE)</f>
        <v>M</v>
      </c>
      <c r="I131" s="152">
        <f>+VLOOKUP(E131,Participants!$A$1:$F$1449,3,FALSE)</f>
        <v>4</v>
      </c>
      <c r="J131" s="152" t="str">
        <f>+VLOOKUP(E131,Participants!$A$1:$G$1449,7,FALSE)</f>
        <v>DEV BOYS</v>
      </c>
      <c r="K131" s="152">
        <f t="shared" ref="K131:K194" si="2">K130+1</f>
        <v>10</v>
      </c>
      <c r="L131" s="152"/>
    </row>
    <row r="132" spans="1:27" ht="15.75" customHeight="1" x14ac:dyDescent="0.3">
      <c r="A132" s="150" t="s">
        <v>0</v>
      </c>
      <c r="B132" s="151">
        <v>18</v>
      </c>
      <c r="C132" s="151">
        <v>15.92</v>
      </c>
      <c r="D132" s="151">
        <v>1</v>
      </c>
      <c r="E132" s="151">
        <v>326</v>
      </c>
      <c r="F132" s="152" t="str">
        <f>+VLOOKUP(E132,Participants!$A$1:$F$1449,2,FALSE)</f>
        <v>Will Waskiewicz</v>
      </c>
      <c r="G132" s="152" t="str">
        <f>+VLOOKUP(E132,Participants!$A$1:$F$1449,4,FALSE)</f>
        <v>BTA</v>
      </c>
      <c r="H132" s="152" t="str">
        <f>+VLOOKUP(E132,Participants!$A$1:$F$1449,5,FALSE)</f>
        <v>M</v>
      </c>
      <c r="I132" s="152">
        <f>+VLOOKUP(E132,Participants!$A$1:$F$1449,3,FALSE)</f>
        <v>3</v>
      </c>
      <c r="J132" s="152" t="str">
        <f>+VLOOKUP(E132,Participants!$A$1:$G$1449,7,FALSE)</f>
        <v>DEV BOYS</v>
      </c>
      <c r="K132" s="152">
        <f t="shared" si="2"/>
        <v>11</v>
      </c>
      <c r="L132" s="152"/>
    </row>
    <row r="133" spans="1:27" ht="15.75" customHeight="1" x14ac:dyDescent="0.3">
      <c r="A133" s="150" t="s">
        <v>0</v>
      </c>
      <c r="B133" s="151">
        <v>18</v>
      </c>
      <c r="C133" s="151">
        <v>16.25</v>
      </c>
      <c r="D133" s="151">
        <v>4</v>
      </c>
      <c r="E133" s="151">
        <v>710</v>
      </c>
      <c r="F133" s="152" t="str">
        <f>+VLOOKUP(E133,Participants!$A$1:$F$1449,2,FALSE)</f>
        <v>Santino Slaboda</v>
      </c>
      <c r="G133" s="152" t="str">
        <f>+VLOOKUP(E133,Participants!$A$1:$F$1449,4,FALSE)</f>
        <v>BCS</v>
      </c>
      <c r="H133" s="152" t="str">
        <f>+VLOOKUP(E133,Participants!$A$1:$F$1449,5,FALSE)</f>
        <v>M</v>
      </c>
      <c r="I133" s="152">
        <f>+VLOOKUP(E133,Participants!$A$1:$F$1449,3,FALSE)</f>
        <v>4</v>
      </c>
      <c r="J133" s="152" t="str">
        <f>+VLOOKUP(E133,Participants!$A$1:$G$1449,7,FALSE)</f>
        <v>DEV BOYS</v>
      </c>
      <c r="K133" s="152">
        <f t="shared" si="2"/>
        <v>12</v>
      </c>
      <c r="L133" s="152"/>
    </row>
    <row r="134" spans="1:27" ht="15.75" customHeight="1" x14ac:dyDescent="0.3">
      <c r="A134" s="150" t="s">
        <v>0</v>
      </c>
      <c r="B134" s="151">
        <v>18</v>
      </c>
      <c r="C134" s="151">
        <v>16.28</v>
      </c>
      <c r="D134" s="151">
        <v>2</v>
      </c>
      <c r="E134" s="151">
        <v>44</v>
      </c>
      <c r="F134" s="152" t="str">
        <f>+VLOOKUP(E134,Participants!$A$1:$F$1449,2,FALSE)</f>
        <v>Justin Peoples</v>
      </c>
      <c r="G134" s="152" t="str">
        <f>+VLOOKUP(E134,Participants!$A$1:$F$1449,4,FALSE)</f>
        <v>BFS</v>
      </c>
      <c r="H134" s="152" t="str">
        <f>+VLOOKUP(E134,Participants!$A$1:$F$1449,5,FALSE)</f>
        <v>M</v>
      </c>
      <c r="I134" s="152">
        <f>+VLOOKUP(E134,Participants!$A$1:$F$1449,3,FALSE)</f>
        <v>4</v>
      </c>
      <c r="J134" s="152" t="str">
        <f>+VLOOKUP(E134,Participants!$A$1:$G$1449,7,FALSE)</f>
        <v>DEV BOYS</v>
      </c>
      <c r="K134" s="152">
        <f t="shared" si="2"/>
        <v>13</v>
      </c>
      <c r="L134" s="152"/>
    </row>
    <row r="135" spans="1:27" ht="15.75" customHeight="1" x14ac:dyDescent="0.3">
      <c r="A135" s="150" t="s">
        <v>0</v>
      </c>
      <c r="B135" s="151">
        <v>26</v>
      </c>
      <c r="C135" s="151">
        <v>16.350000000000001</v>
      </c>
      <c r="D135" s="151">
        <v>4</v>
      </c>
      <c r="E135" s="151">
        <v>613</v>
      </c>
      <c r="F135" s="152" t="str">
        <f>+VLOOKUP(E135,Participants!$A$1:$F$1449,2,FALSE)</f>
        <v>Patrick Richthammer</v>
      </c>
      <c r="G135" s="152" t="str">
        <f>+VLOOKUP(E135,Participants!$A$1:$F$1449,4,FALSE)</f>
        <v>AAC</v>
      </c>
      <c r="H135" s="152" t="str">
        <f>+VLOOKUP(E135,Participants!$A$1:$F$1449,5,FALSE)</f>
        <v>M</v>
      </c>
      <c r="I135" s="152">
        <f>+VLOOKUP(E135,Participants!$A$1:$F$1449,3,FALSE)</f>
        <v>4</v>
      </c>
      <c r="J135" s="152" t="str">
        <f>+VLOOKUP(E135,Participants!$A$1:$G$1449,7,FALSE)</f>
        <v>DEV BOYS</v>
      </c>
      <c r="K135" s="152">
        <f t="shared" si="2"/>
        <v>14</v>
      </c>
      <c r="L135" s="152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1:27" ht="15.75" customHeight="1" x14ac:dyDescent="0.3">
      <c r="A136" s="150" t="s">
        <v>0</v>
      </c>
      <c r="B136" s="151">
        <v>26</v>
      </c>
      <c r="C136" s="151">
        <v>16.41</v>
      </c>
      <c r="D136" s="151">
        <v>5</v>
      </c>
      <c r="E136" s="151">
        <v>799</v>
      </c>
      <c r="F136" s="152" t="str">
        <f>+VLOOKUP(E136,Participants!$A$1:$F$1449,2,FALSE)</f>
        <v>Eli Rock</v>
      </c>
      <c r="G136" s="152" t="str">
        <f>+VLOOKUP(E136,Participants!$A$1:$F$1449,4,FALSE)</f>
        <v>SRT</v>
      </c>
      <c r="H136" s="152" t="str">
        <f>+VLOOKUP(E136,Participants!$A$1:$F$1449,5,FALSE)</f>
        <v>M</v>
      </c>
      <c r="I136" s="152">
        <f>+VLOOKUP(E136,Participants!$A$1:$F$1449,3,FALSE)</f>
        <v>3</v>
      </c>
      <c r="J136" s="152" t="str">
        <f>+VLOOKUP(E136,Participants!$A$1:$G$1449,7,FALSE)</f>
        <v>DEV BOYS</v>
      </c>
      <c r="K136" s="152">
        <f t="shared" si="2"/>
        <v>15</v>
      </c>
      <c r="L136" s="152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1:27" ht="15.75" customHeight="1" x14ac:dyDescent="0.3">
      <c r="A137" s="150" t="s">
        <v>0</v>
      </c>
      <c r="B137" s="151">
        <v>18</v>
      </c>
      <c r="C137" s="151">
        <v>16.45</v>
      </c>
      <c r="D137" s="151">
        <v>7</v>
      </c>
      <c r="E137" s="151">
        <v>426</v>
      </c>
      <c r="F137" s="152" t="str">
        <f>+VLOOKUP(E137,Participants!$A$1:$F$1449,2,FALSE)</f>
        <v>Ryan Snyder</v>
      </c>
      <c r="G137" s="152" t="str">
        <f>+VLOOKUP(E137,Participants!$A$1:$F$1449,4,FALSE)</f>
        <v>PHA</v>
      </c>
      <c r="H137" s="152" t="str">
        <f>+VLOOKUP(E137,Participants!$A$1:$F$1449,5,FALSE)</f>
        <v>M</v>
      </c>
      <c r="I137" s="152">
        <f>+VLOOKUP(E137,Participants!$A$1:$F$1449,3,FALSE)</f>
        <v>3</v>
      </c>
      <c r="J137" s="152" t="str">
        <f>+VLOOKUP(E137,Participants!$A$1:$G$1449,7,FALSE)</f>
        <v>DEV BOYS</v>
      </c>
      <c r="K137" s="152">
        <f t="shared" si="2"/>
        <v>16</v>
      </c>
      <c r="L137" s="152"/>
    </row>
    <row r="138" spans="1:27" ht="15.75" customHeight="1" x14ac:dyDescent="0.3">
      <c r="A138" s="150" t="s">
        <v>0</v>
      </c>
      <c r="B138" s="151">
        <v>18</v>
      </c>
      <c r="C138" s="151">
        <v>16.5</v>
      </c>
      <c r="D138" s="151">
        <v>8</v>
      </c>
      <c r="E138" s="151">
        <v>869</v>
      </c>
      <c r="F138" s="152" t="str">
        <f>+VLOOKUP(E138,Participants!$A$1:$F$1449,2,FALSE)</f>
        <v>Blake Bonidie</v>
      </c>
      <c r="G138" s="152" t="str">
        <f>+VLOOKUP(E138,Participants!$A$1:$F$1449,4,FALSE)</f>
        <v>NAM</v>
      </c>
      <c r="H138" s="152" t="str">
        <f>+VLOOKUP(E138,Participants!$A$1:$F$1449,5,FALSE)</f>
        <v>M</v>
      </c>
      <c r="I138" s="152">
        <f>+VLOOKUP(E138,Participants!$A$1:$F$1449,3,FALSE)</f>
        <v>4</v>
      </c>
      <c r="J138" s="152" t="str">
        <f>+VLOOKUP(E138,Participants!$A$1:$G$1449,7,FALSE)</f>
        <v>DEV BOYS</v>
      </c>
      <c r="K138" s="152">
        <f t="shared" si="2"/>
        <v>17</v>
      </c>
      <c r="L138" s="152"/>
    </row>
    <row r="139" spans="1:27" ht="15.75" customHeight="1" x14ac:dyDescent="0.3">
      <c r="A139" s="150" t="s">
        <v>0</v>
      </c>
      <c r="B139" s="151">
        <v>24</v>
      </c>
      <c r="C139" s="151">
        <v>16.62</v>
      </c>
      <c r="D139" s="151">
        <v>1</v>
      </c>
      <c r="E139" s="151">
        <v>493</v>
      </c>
      <c r="F139" s="152" t="str">
        <f>+VLOOKUP(E139,Participants!$A$1:$F$1449,2,FALSE)</f>
        <v>Isaac Betlow</v>
      </c>
      <c r="G139" s="152" t="str">
        <f>+VLOOKUP(E139,Participants!$A$1:$F$1449,4,FALSE)</f>
        <v>ANN</v>
      </c>
      <c r="H139" s="152" t="str">
        <f>+VLOOKUP(E139,Participants!$A$1:$F$1449,5,FALSE)</f>
        <v>M</v>
      </c>
      <c r="I139" s="152">
        <f>+VLOOKUP(E139,Participants!$A$1:$F$1449,3,FALSE)</f>
        <v>4</v>
      </c>
      <c r="J139" s="152" t="str">
        <f>+VLOOKUP(E139,Participants!$A$1:$G$1449,7,FALSE)</f>
        <v>DEV BOYS</v>
      </c>
      <c r="K139" s="152">
        <f t="shared" si="2"/>
        <v>18</v>
      </c>
      <c r="L139" s="152"/>
    </row>
    <row r="140" spans="1:27" ht="15.75" customHeight="1" x14ac:dyDescent="0.3">
      <c r="A140" s="150" t="s">
        <v>0</v>
      </c>
      <c r="B140" s="151">
        <v>26</v>
      </c>
      <c r="C140" s="151">
        <v>16.739999999999998</v>
      </c>
      <c r="D140" s="151">
        <v>6</v>
      </c>
      <c r="E140" s="151">
        <v>392</v>
      </c>
      <c r="F140" s="152" t="str">
        <f>+VLOOKUP(E140,Participants!$A$1:$F$1449,2,FALSE)</f>
        <v>Dashiell Sargent</v>
      </c>
      <c r="G140" s="152" t="str">
        <f>+VLOOKUP(E140,Participants!$A$1:$F$1449,4,FALSE)</f>
        <v>PHL</v>
      </c>
      <c r="H140" s="152" t="str">
        <f>+VLOOKUP(E140,Participants!$A$1:$F$1449,5,FALSE)</f>
        <v>M</v>
      </c>
      <c r="I140" s="152">
        <f>+VLOOKUP(E140,Participants!$A$1:$F$1449,3,FALSE)</f>
        <v>3</v>
      </c>
      <c r="J140" s="152" t="str">
        <f>+VLOOKUP(E140,Participants!$A$1:$G$1449,7,FALSE)</f>
        <v>DEV BOYS</v>
      </c>
      <c r="K140" s="152">
        <f t="shared" si="2"/>
        <v>19</v>
      </c>
      <c r="L140" s="152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spans="1:27" ht="15.75" customHeight="1" x14ac:dyDescent="0.3">
      <c r="A141" s="150" t="s">
        <v>0</v>
      </c>
      <c r="B141" s="151">
        <v>23</v>
      </c>
      <c r="C141" s="151">
        <v>16.77</v>
      </c>
      <c r="D141" s="151">
        <v>7</v>
      </c>
      <c r="E141" s="151">
        <v>940</v>
      </c>
      <c r="F141" s="152" t="str">
        <f>+VLOOKUP(E141,Participants!$A$1:$F$1449,2,FALSE)</f>
        <v>Adam Steiner</v>
      </c>
      <c r="G141" s="152" t="str">
        <f>+VLOOKUP(E141,Participants!$A$1:$F$1449,4,FALSE)</f>
        <v>SBS</v>
      </c>
      <c r="H141" s="152" t="str">
        <f>+VLOOKUP(E141,Participants!$A$1:$F$1449,5,FALSE)</f>
        <v>M</v>
      </c>
      <c r="I141" s="152">
        <f>+VLOOKUP(E141,Participants!$A$1:$F$1449,3,FALSE)</f>
        <v>4</v>
      </c>
      <c r="J141" s="152" t="str">
        <f>+VLOOKUP(E141,Participants!$A$1:$G$1449,7,FALSE)</f>
        <v>DEV BOYS</v>
      </c>
      <c r="K141" s="152">
        <f t="shared" si="2"/>
        <v>20</v>
      </c>
      <c r="L141" s="152"/>
    </row>
    <row r="142" spans="1:27" ht="15.75" customHeight="1" x14ac:dyDescent="0.3">
      <c r="A142" s="150" t="s">
        <v>0</v>
      </c>
      <c r="B142" s="151">
        <v>27</v>
      </c>
      <c r="C142" s="151">
        <v>16.82</v>
      </c>
      <c r="D142" s="151">
        <v>3</v>
      </c>
      <c r="E142" s="151">
        <v>609</v>
      </c>
      <c r="F142" s="152" t="str">
        <f>+VLOOKUP(E142,Participants!$A$1:$F$1449,2,FALSE)</f>
        <v>Ryan Kerr</v>
      </c>
      <c r="G142" s="152" t="str">
        <f>+VLOOKUP(E142,Participants!$A$1:$F$1449,4,FALSE)</f>
        <v>AAC</v>
      </c>
      <c r="H142" s="152" t="str">
        <f>+VLOOKUP(E142,Participants!$A$1:$F$1449,5,FALSE)</f>
        <v>M</v>
      </c>
      <c r="I142" s="152">
        <f>+VLOOKUP(E142,Participants!$A$1:$F$1449,3,FALSE)</f>
        <v>3</v>
      </c>
      <c r="J142" s="152" t="str">
        <f>+VLOOKUP(E142,Participants!$A$1:$G$1449,7,FALSE)</f>
        <v>DEV BOYS</v>
      </c>
      <c r="K142" s="152">
        <f t="shared" si="2"/>
        <v>21</v>
      </c>
      <c r="L142" s="152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spans="1:27" ht="15.75" customHeight="1" x14ac:dyDescent="0.3">
      <c r="A143" s="150" t="s">
        <v>0</v>
      </c>
      <c r="B143" s="151">
        <v>23</v>
      </c>
      <c r="C143" s="151">
        <v>16.97</v>
      </c>
      <c r="D143" s="151">
        <v>4</v>
      </c>
      <c r="E143" s="151">
        <v>41</v>
      </c>
      <c r="F143" s="152" t="str">
        <f>+VLOOKUP(E143,Participants!$A$1:$F$1449,2,FALSE)</f>
        <v>Hunter Drugatz</v>
      </c>
      <c r="G143" s="152" t="str">
        <f>+VLOOKUP(E143,Participants!$A$1:$F$1449,4,FALSE)</f>
        <v>BFS</v>
      </c>
      <c r="H143" s="152" t="str">
        <f>+VLOOKUP(E143,Participants!$A$1:$F$1449,5,FALSE)</f>
        <v>M</v>
      </c>
      <c r="I143" s="152">
        <f>+VLOOKUP(E143,Participants!$A$1:$F$1449,3,FALSE)</f>
        <v>4</v>
      </c>
      <c r="J143" s="152" t="str">
        <f>+VLOOKUP(E143,Participants!$A$1:$G$1449,7,FALSE)</f>
        <v>DEV BOYS</v>
      </c>
      <c r="K143" s="152">
        <f t="shared" si="2"/>
        <v>22</v>
      </c>
      <c r="L143" s="152"/>
    </row>
    <row r="144" spans="1:27" ht="15.75" customHeight="1" x14ac:dyDescent="0.3">
      <c r="A144" s="150" t="s">
        <v>0</v>
      </c>
      <c r="B144" s="151">
        <v>18</v>
      </c>
      <c r="C144" s="151">
        <v>17.010000000000002</v>
      </c>
      <c r="D144" s="151">
        <v>3</v>
      </c>
      <c r="E144" s="151">
        <v>177</v>
      </c>
      <c r="F144" s="152" t="str">
        <f>+VLOOKUP(E144,Participants!$A$1:$F$1449,2,FALSE)</f>
        <v>Jacob Lusk</v>
      </c>
      <c r="G144" s="152" t="str">
        <f>+VLOOKUP(E144,Participants!$A$1:$F$1449,4,FALSE)</f>
        <v>STL</v>
      </c>
      <c r="H144" s="152" t="str">
        <f>+VLOOKUP(E144,Participants!$A$1:$F$1449,5,FALSE)</f>
        <v>M</v>
      </c>
      <c r="I144" s="152">
        <f>+VLOOKUP(E144,Participants!$A$1:$F$1449,3,FALSE)</f>
        <v>3</v>
      </c>
      <c r="J144" s="152" t="str">
        <f>+VLOOKUP(E144,Participants!$A$1:$G$1449,7,FALSE)</f>
        <v>DEV BOYS</v>
      </c>
      <c r="K144" s="152">
        <f t="shared" si="2"/>
        <v>23</v>
      </c>
      <c r="L144" s="152"/>
    </row>
    <row r="145" spans="1:27" ht="15.75" customHeight="1" x14ac:dyDescent="0.3">
      <c r="A145" s="150" t="s">
        <v>0</v>
      </c>
      <c r="B145" s="151">
        <v>24</v>
      </c>
      <c r="C145" s="151">
        <v>17.07</v>
      </c>
      <c r="D145" s="151">
        <v>8</v>
      </c>
      <c r="E145" s="151">
        <v>982</v>
      </c>
      <c r="F145" s="152" t="str">
        <f>+VLOOKUP(E145,Participants!$A$1:$F$1449,2,FALSE)</f>
        <v>Andrew Callaghan</v>
      </c>
      <c r="G145" s="152" t="str">
        <f>+VLOOKUP(E145,Participants!$A$1:$F$1449,4,FALSE)</f>
        <v>GAB</v>
      </c>
      <c r="H145" s="152" t="str">
        <f>+VLOOKUP(E145,Participants!$A$1:$F$1449,5,FALSE)</f>
        <v>M</v>
      </c>
      <c r="I145" s="152">
        <f>+VLOOKUP(E145,Participants!$A$1:$F$1449,3,FALSE)</f>
        <v>4</v>
      </c>
      <c r="J145" s="152" t="str">
        <f>+VLOOKUP(E145,Participants!$A$1:$G$1449,7,FALSE)</f>
        <v>DEV BOYS</v>
      </c>
      <c r="K145" s="152">
        <f t="shared" si="2"/>
        <v>24</v>
      </c>
      <c r="L145" s="152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spans="1:27" ht="15.75" customHeight="1" x14ac:dyDescent="0.3">
      <c r="A146" s="150" t="s">
        <v>0</v>
      </c>
      <c r="B146" s="151">
        <v>22</v>
      </c>
      <c r="C146" s="151">
        <v>17.09</v>
      </c>
      <c r="D146" s="151">
        <v>1</v>
      </c>
      <c r="E146" s="151">
        <v>801</v>
      </c>
      <c r="F146" s="152" t="str">
        <f>+VLOOKUP(E146,Participants!$A$1:$F$1449,2,FALSE)</f>
        <v>Ryan Niedermeyer</v>
      </c>
      <c r="G146" s="152" t="str">
        <f>+VLOOKUP(E146,Participants!$A$1:$F$1449,4,FALSE)</f>
        <v>SRT</v>
      </c>
      <c r="H146" s="152" t="str">
        <f>+VLOOKUP(E146,Participants!$A$1:$F$1449,5,FALSE)</f>
        <v>M</v>
      </c>
      <c r="I146" s="152">
        <f>+VLOOKUP(E146,Participants!$A$1:$F$1449,3,FALSE)</f>
        <v>3</v>
      </c>
      <c r="J146" s="152" t="str">
        <f>+VLOOKUP(E146,Participants!$A$1:$G$1449,7,FALSE)</f>
        <v>DEV BOYS</v>
      </c>
      <c r="K146" s="152">
        <f t="shared" si="2"/>
        <v>25</v>
      </c>
      <c r="L146" s="152"/>
    </row>
    <row r="147" spans="1:27" ht="15.75" customHeight="1" x14ac:dyDescent="0.3">
      <c r="A147" s="150" t="s">
        <v>0</v>
      </c>
      <c r="B147" s="151">
        <v>22</v>
      </c>
      <c r="C147" s="151">
        <v>17.170000000000002</v>
      </c>
      <c r="D147" s="151">
        <v>5</v>
      </c>
      <c r="E147" s="151">
        <v>393</v>
      </c>
      <c r="F147" s="152" t="str">
        <f>+VLOOKUP(E147,Participants!$A$1:$F$1449,2,FALSE)</f>
        <v>Jacob Boehm</v>
      </c>
      <c r="G147" s="152" t="str">
        <f>+VLOOKUP(E147,Participants!$A$1:$F$1449,4,FALSE)</f>
        <v>PHL</v>
      </c>
      <c r="H147" s="152" t="str">
        <f>+VLOOKUP(E147,Participants!$A$1:$F$1449,5,FALSE)</f>
        <v>M</v>
      </c>
      <c r="I147" s="152">
        <f>+VLOOKUP(E147,Participants!$A$1:$F$1449,3,FALSE)</f>
        <v>3</v>
      </c>
      <c r="J147" s="152" t="str">
        <f>+VLOOKUP(E147,Participants!$A$1:$G$1449,7,FALSE)</f>
        <v>DEV BOYS</v>
      </c>
      <c r="K147" s="152">
        <f t="shared" si="2"/>
        <v>26</v>
      </c>
      <c r="L147" s="152"/>
    </row>
    <row r="148" spans="1:27" ht="15.75" customHeight="1" x14ac:dyDescent="0.3">
      <c r="A148" s="150" t="s">
        <v>0</v>
      </c>
      <c r="B148" s="151"/>
      <c r="C148" s="151">
        <v>17.190000000000001</v>
      </c>
      <c r="D148" s="151">
        <v>2</v>
      </c>
      <c r="E148" s="151">
        <v>116</v>
      </c>
      <c r="F148" s="152" t="str">
        <f>+VLOOKUP(E148,Participants!$A$1:$F$1449,2,FALSE)</f>
        <v>Oliver Bodart</v>
      </c>
      <c r="G148" s="152" t="str">
        <f>+VLOOKUP(E148,Participants!$A$1:$F$1449,4,FALSE)</f>
        <v>JFK</v>
      </c>
      <c r="H148" s="152" t="str">
        <f>+VLOOKUP(E148,Participants!$A$1:$F$1449,5,FALSE)</f>
        <v>M</v>
      </c>
      <c r="I148" s="152">
        <f>+VLOOKUP(E148,Participants!$A$1:$F$1449,3,FALSE)</f>
        <v>3</v>
      </c>
      <c r="J148" s="152" t="str">
        <f>+VLOOKUP(E148,Participants!$A$1:$G$1449,7,FALSE)</f>
        <v>DEV BOYS</v>
      </c>
      <c r="K148" s="152">
        <f t="shared" si="2"/>
        <v>27</v>
      </c>
      <c r="L148" s="152"/>
    </row>
    <row r="149" spans="1:27" ht="15.75" customHeight="1" x14ac:dyDescent="0.3">
      <c r="A149" s="150" t="s">
        <v>0</v>
      </c>
      <c r="B149" s="151"/>
      <c r="C149" s="151">
        <v>17.190000000000001</v>
      </c>
      <c r="D149" s="151">
        <v>3</v>
      </c>
      <c r="E149" s="151">
        <v>114</v>
      </c>
      <c r="F149" s="152" t="str">
        <f>+VLOOKUP(E149,Participants!$A$1:$F$1449,2,FALSE)</f>
        <v>Elliott Bodart</v>
      </c>
      <c r="G149" s="152" t="str">
        <f>+VLOOKUP(E149,Participants!$A$1:$F$1449,4,FALSE)</f>
        <v>JFK</v>
      </c>
      <c r="H149" s="152" t="str">
        <f>+VLOOKUP(E149,Participants!$A$1:$F$1449,5,FALSE)</f>
        <v>M</v>
      </c>
      <c r="I149" s="152">
        <f>+VLOOKUP(E149,Participants!$A$1:$F$1449,3,FALSE)</f>
        <v>3</v>
      </c>
      <c r="J149" s="152" t="str">
        <f>+VLOOKUP(E149,Participants!$A$1:$G$1449,7,FALSE)</f>
        <v>DEV BOYS</v>
      </c>
      <c r="K149" s="152">
        <f t="shared" si="2"/>
        <v>28</v>
      </c>
      <c r="L149" s="152"/>
    </row>
    <row r="150" spans="1:27" ht="15.75" customHeight="1" x14ac:dyDescent="0.3">
      <c r="A150" s="150" t="s">
        <v>0</v>
      </c>
      <c r="B150" s="151"/>
      <c r="C150" s="151">
        <v>17.260000000000002</v>
      </c>
      <c r="D150" s="151">
        <v>2</v>
      </c>
      <c r="E150" s="151">
        <v>608</v>
      </c>
      <c r="F150" s="152" t="str">
        <f>+VLOOKUP(E150,Participants!$A$1:$F$1449,2,FALSE)</f>
        <v>Matthew McGrath</v>
      </c>
      <c r="G150" s="152" t="str">
        <f>+VLOOKUP(E150,Participants!$A$1:$F$1449,4,FALSE)</f>
        <v>AAC</v>
      </c>
      <c r="H150" s="152" t="str">
        <f>+VLOOKUP(E150,Participants!$A$1:$F$1449,5,FALSE)</f>
        <v>M</v>
      </c>
      <c r="I150" s="152">
        <f>+VLOOKUP(E150,Participants!$A$1:$F$1449,3,FALSE)</f>
        <v>3</v>
      </c>
      <c r="J150" s="152" t="str">
        <f>+VLOOKUP(E150,Participants!$A$1:$G$1449,7,FALSE)</f>
        <v>DEV BOYS</v>
      </c>
      <c r="K150" s="152">
        <f t="shared" si="2"/>
        <v>29</v>
      </c>
      <c r="L150" s="152"/>
    </row>
    <row r="151" spans="1:27" ht="15.75" customHeight="1" x14ac:dyDescent="0.3">
      <c r="A151" s="150" t="s">
        <v>0</v>
      </c>
      <c r="B151" s="151"/>
      <c r="C151" s="151">
        <v>17.309999999999999</v>
      </c>
      <c r="D151" s="151">
        <v>7</v>
      </c>
      <c r="E151" s="151">
        <v>871</v>
      </c>
      <c r="F151" s="152" t="str">
        <f>+VLOOKUP(E151,Participants!$A$1:$F$1449,2,FALSE)</f>
        <v>Ryan Loughran</v>
      </c>
      <c r="G151" s="152" t="str">
        <f>+VLOOKUP(E151,Participants!$A$1:$F$1449,4,FALSE)</f>
        <v>NAM</v>
      </c>
      <c r="H151" s="152" t="str">
        <f>+VLOOKUP(E151,Participants!$A$1:$F$1449,5,FALSE)</f>
        <v>M</v>
      </c>
      <c r="I151" s="152">
        <f>+VLOOKUP(E151,Participants!$A$1:$F$1449,3,FALSE)</f>
        <v>4</v>
      </c>
      <c r="J151" s="152" t="str">
        <f>+VLOOKUP(E151,Participants!$A$1:$G$1449,7,FALSE)</f>
        <v>DEV BOYS</v>
      </c>
      <c r="K151" s="152">
        <f t="shared" si="2"/>
        <v>30</v>
      </c>
      <c r="L151" s="152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spans="1:27" ht="15.75" customHeight="1" x14ac:dyDescent="0.3">
      <c r="A152" s="150" t="s">
        <v>0</v>
      </c>
      <c r="B152" s="151">
        <v>27</v>
      </c>
      <c r="C152" s="151">
        <v>17.309999999999999</v>
      </c>
      <c r="D152" s="151">
        <v>2</v>
      </c>
      <c r="E152" s="151">
        <v>539</v>
      </c>
      <c r="F152" s="152" t="str">
        <f>+VLOOKUP(E152,Participants!$A$1:$F$1449,2,FALSE)</f>
        <v>Nathan Salac</v>
      </c>
      <c r="G152" s="152" t="str">
        <f>+VLOOKUP(E152,Participants!$A$1:$F$1449,4,FALSE)</f>
        <v>KIL</v>
      </c>
      <c r="H152" s="152" t="str">
        <f>+VLOOKUP(E152,Participants!$A$1:$F$1449,5,FALSE)</f>
        <v>M</v>
      </c>
      <c r="I152" s="152">
        <f>+VLOOKUP(E152,Participants!$A$1:$F$1449,3,FALSE)</f>
        <v>4</v>
      </c>
      <c r="J152" s="152" t="str">
        <f>+VLOOKUP(E152,Participants!$A$1:$G$1449,7,FALSE)</f>
        <v>DEV BOYS</v>
      </c>
      <c r="K152" s="152">
        <f t="shared" si="2"/>
        <v>31</v>
      </c>
      <c r="L152" s="152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spans="1:27" ht="15.75" customHeight="1" x14ac:dyDescent="0.3">
      <c r="A153" s="150" t="s">
        <v>0</v>
      </c>
      <c r="B153" s="151"/>
      <c r="C153" s="151">
        <v>17.39</v>
      </c>
      <c r="D153" s="151">
        <v>3</v>
      </c>
      <c r="E153" s="151">
        <v>27</v>
      </c>
      <c r="F153" s="152" t="str">
        <f>+VLOOKUP(E153,Participants!$A$1:$F$1449,2,FALSE)</f>
        <v>J.J. McCabe</v>
      </c>
      <c r="G153" s="152" t="str">
        <f>+VLOOKUP(E153,Participants!$A$1:$F$1449,4,FALSE)</f>
        <v>BFS</v>
      </c>
      <c r="H153" s="152" t="str">
        <f>+VLOOKUP(E153,Participants!$A$1:$F$1449,5,FALSE)</f>
        <v>M</v>
      </c>
      <c r="I153" s="152">
        <f>+VLOOKUP(E153,Participants!$A$1:$F$1449,3,FALSE)</f>
        <v>2</v>
      </c>
      <c r="J153" s="152" t="str">
        <f>+VLOOKUP(E153,Participants!$A$1:$G$1449,7,FALSE)</f>
        <v>DEV BOYS</v>
      </c>
      <c r="K153" s="152">
        <f t="shared" si="2"/>
        <v>32</v>
      </c>
      <c r="L153" s="152"/>
    </row>
    <row r="154" spans="1:27" ht="15.75" customHeight="1" x14ac:dyDescent="0.3">
      <c r="A154" s="150" t="s">
        <v>0</v>
      </c>
      <c r="B154" s="151"/>
      <c r="C154" s="151">
        <v>17.399999999999999</v>
      </c>
      <c r="D154" s="151">
        <v>3</v>
      </c>
      <c r="E154" s="151">
        <v>806</v>
      </c>
      <c r="F154" s="152" t="str">
        <f>+VLOOKUP(E154,Participants!$A$1:$F$1449,2,FALSE)</f>
        <v>Santino DiSilvio</v>
      </c>
      <c r="G154" s="152" t="str">
        <f>+VLOOKUP(E154,Participants!$A$1:$F$1449,4,FALSE)</f>
        <v>SRT</v>
      </c>
      <c r="H154" s="152" t="str">
        <f>+VLOOKUP(E154,Participants!$A$1:$F$1449,5,FALSE)</f>
        <v>M</v>
      </c>
      <c r="I154" s="152">
        <f>+VLOOKUP(E154,Participants!$A$1:$F$1449,3,FALSE)</f>
        <v>4</v>
      </c>
      <c r="J154" s="152" t="str">
        <f>+VLOOKUP(E154,Participants!$A$1:$G$1449,7,FALSE)</f>
        <v>DEV BOYS</v>
      </c>
      <c r="K154" s="152">
        <f t="shared" si="2"/>
        <v>33</v>
      </c>
      <c r="L154" s="152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spans="1:27" ht="15.75" customHeight="1" x14ac:dyDescent="0.3">
      <c r="A155" s="150" t="s">
        <v>0</v>
      </c>
      <c r="B155" s="151"/>
      <c r="C155" s="151">
        <v>17.440000000000001</v>
      </c>
      <c r="D155" s="151">
        <v>6</v>
      </c>
      <c r="E155" s="151">
        <v>866</v>
      </c>
      <c r="F155" s="152" t="str">
        <f>+VLOOKUP(E155,Participants!$A$1:$F$1449,2,FALSE)</f>
        <v>Nathan Morgan</v>
      </c>
      <c r="G155" s="152" t="str">
        <f>+VLOOKUP(E155,Participants!$A$1:$F$1449,4,FALSE)</f>
        <v>NAM</v>
      </c>
      <c r="H155" s="152" t="str">
        <f>+VLOOKUP(E155,Participants!$A$1:$F$1449,5,FALSE)</f>
        <v>M</v>
      </c>
      <c r="I155" s="152">
        <f>+VLOOKUP(E155,Participants!$A$1:$F$1449,3,FALSE)</f>
        <v>2</v>
      </c>
      <c r="J155" s="152" t="str">
        <f>+VLOOKUP(E155,Participants!$A$1:$G$1449,7,FALSE)</f>
        <v>DEV BOYS</v>
      </c>
      <c r="K155" s="152">
        <f t="shared" si="2"/>
        <v>34</v>
      </c>
      <c r="L155" s="152"/>
    </row>
    <row r="156" spans="1:27" ht="15.75" customHeight="1" x14ac:dyDescent="0.3">
      <c r="A156" s="150" t="s">
        <v>0</v>
      </c>
      <c r="B156" s="151"/>
      <c r="C156" s="151">
        <v>17.52</v>
      </c>
      <c r="D156" s="151">
        <v>6</v>
      </c>
      <c r="E156" s="151">
        <v>870</v>
      </c>
      <c r="F156" s="152" t="str">
        <f>+VLOOKUP(E156,Participants!$A$1:$F$1449,2,FALSE)</f>
        <v>Jared Dobrinski</v>
      </c>
      <c r="G156" s="152" t="str">
        <f>+VLOOKUP(E156,Participants!$A$1:$F$1449,4,FALSE)</f>
        <v>NAM</v>
      </c>
      <c r="H156" s="152" t="str">
        <f>+VLOOKUP(E156,Participants!$A$1:$F$1449,5,FALSE)</f>
        <v>M</v>
      </c>
      <c r="I156" s="152">
        <f>+VLOOKUP(E156,Participants!$A$1:$F$1449,3,FALSE)</f>
        <v>4</v>
      </c>
      <c r="J156" s="152" t="str">
        <f>+VLOOKUP(E156,Participants!$A$1:$G$1449,7,FALSE)</f>
        <v>DEV BOYS</v>
      </c>
      <c r="K156" s="152">
        <f t="shared" si="2"/>
        <v>35</v>
      </c>
      <c r="L156" s="152"/>
    </row>
    <row r="157" spans="1:27" ht="15.75" customHeight="1" x14ac:dyDescent="0.3">
      <c r="A157" s="150" t="s">
        <v>0</v>
      </c>
      <c r="B157" s="151"/>
      <c r="C157" s="151">
        <v>17.53</v>
      </c>
      <c r="D157" s="151">
        <v>1</v>
      </c>
      <c r="E157" s="151">
        <v>33</v>
      </c>
      <c r="F157" s="152" t="str">
        <f>+VLOOKUP(E157,Participants!$A$1:$F$1449,2,FALSE)</f>
        <v>Cristian Udrea</v>
      </c>
      <c r="G157" s="152" t="str">
        <f>+VLOOKUP(E157,Participants!$A$1:$F$1449,4,FALSE)</f>
        <v>BFS</v>
      </c>
      <c r="H157" s="152" t="str">
        <f>+VLOOKUP(E157,Participants!$A$1:$F$1449,5,FALSE)</f>
        <v>M</v>
      </c>
      <c r="I157" s="152">
        <f>+VLOOKUP(E157,Participants!$A$1:$F$1449,3,FALSE)</f>
        <v>3</v>
      </c>
      <c r="J157" s="152" t="str">
        <f>+VLOOKUP(E157,Participants!$A$1:$G$1449,7,FALSE)</f>
        <v>DEV BOYS</v>
      </c>
      <c r="K157" s="152">
        <f t="shared" si="2"/>
        <v>36</v>
      </c>
      <c r="L157" s="152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 spans="1:27" ht="15.75" customHeight="1" x14ac:dyDescent="0.3">
      <c r="A158" s="150" t="s">
        <v>0</v>
      </c>
      <c r="B158" s="151"/>
      <c r="C158" s="151">
        <v>17.57</v>
      </c>
      <c r="D158" s="151">
        <v>4</v>
      </c>
      <c r="E158" s="151">
        <v>650</v>
      </c>
      <c r="F158" s="152" t="str">
        <f>+VLOOKUP(E158,Participants!$A$1:$F$1449,2,FALSE)</f>
        <v>Garin Goob</v>
      </c>
      <c r="G158" s="152" t="str">
        <f>+VLOOKUP(E158,Participants!$A$1:$F$1449,4,FALSE)</f>
        <v>SYL</v>
      </c>
      <c r="H158" s="154" t="str">
        <f>+VLOOKUP(E158,Participants!$A$1:$F$1449,5,FALSE)</f>
        <v>M</v>
      </c>
      <c r="I158" s="152">
        <f>+VLOOKUP(E158,Participants!$A$1:$F$1449,3,FALSE)</f>
        <v>1</v>
      </c>
      <c r="J158" s="152" t="str">
        <f>+VLOOKUP(E158,Participants!$A$1:$G$1449,7,FALSE)</f>
        <v>DEV BOYS</v>
      </c>
      <c r="K158" s="152">
        <f t="shared" si="2"/>
        <v>37</v>
      </c>
      <c r="L158" s="152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</row>
    <row r="159" spans="1:27" ht="15.75" customHeight="1" x14ac:dyDescent="0.3">
      <c r="A159" s="150" t="s">
        <v>0</v>
      </c>
      <c r="B159" s="151">
        <v>27</v>
      </c>
      <c r="C159" s="151">
        <v>17.66</v>
      </c>
      <c r="D159" s="151">
        <v>7</v>
      </c>
      <c r="E159" s="151">
        <v>1046</v>
      </c>
      <c r="F159" s="152" t="str">
        <f>+VLOOKUP(E159,Participants!$A$1:$F$1449,2,FALSE)</f>
        <v>Dominic Michnowicz</v>
      </c>
      <c r="G159" s="152" t="str">
        <f>+VLOOKUP(E159,Participants!$A$1:$F$1449,4,FALSE)</f>
        <v>HTS</v>
      </c>
      <c r="H159" s="152" t="str">
        <f>+VLOOKUP(E159,Participants!$A$1:$F$1449,5,FALSE)</f>
        <v>M</v>
      </c>
      <c r="I159" s="152">
        <f>+VLOOKUP(E159,Participants!$A$1:$F$1449,3,FALSE)</f>
        <v>3</v>
      </c>
      <c r="J159" s="152" t="str">
        <f>+VLOOKUP(E159,Participants!$A$1:$G$1449,7,FALSE)</f>
        <v>DEV BOYS</v>
      </c>
      <c r="K159" s="152">
        <f t="shared" si="2"/>
        <v>38</v>
      </c>
      <c r="L159" s="152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</row>
    <row r="160" spans="1:27" ht="15.75" customHeight="1" x14ac:dyDescent="0.3">
      <c r="A160" s="150" t="s">
        <v>0</v>
      </c>
      <c r="B160" s="151"/>
      <c r="C160" s="151">
        <v>17.690000000000001</v>
      </c>
      <c r="D160" s="151">
        <v>5</v>
      </c>
      <c r="E160" s="151">
        <v>329</v>
      </c>
      <c r="F160" s="152" t="str">
        <f>+VLOOKUP(E160,Participants!$A$1:$F$1449,2,FALSE)</f>
        <v>Liam Regan</v>
      </c>
      <c r="G160" s="152" t="str">
        <f>+VLOOKUP(E160,Participants!$A$1:$F$1449,4,FALSE)</f>
        <v>BTA</v>
      </c>
      <c r="H160" s="152" t="str">
        <f>+VLOOKUP(E160,Participants!$A$1:$F$1449,5,FALSE)</f>
        <v>M</v>
      </c>
      <c r="I160" s="152">
        <f>+VLOOKUP(E160,Participants!$A$1:$F$1449,3,FALSE)</f>
        <v>4</v>
      </c>
      <c r="J160" s="152" t="str">
        <f>+VLOOKUP(E160,Participants!$A$1:$G$1449,7,FALSE)</f>
        <v>DEV BOYS</v>
      </c>
      <c r="K160" s="152">
        <f t="shared" si="2"/>
        <v>39</v>
      </c>
      <c r="L160" s="152"/>
    </row>
    <row r="161" spans="1:27" ht="15.75" customHeight="1" x14ac:dyDescent="0.3">
      <c r="A161" s="150" t="s">
        <v>0</v>
      </c>
      <c r="B161" s="151"/>
      <c r="C161" s="151">
        <v>17.739999999999998</v>
      </c>
      <c r="D161" s="151">
        <v>6</v>
      </c>
      <c r="E161" s="151">
        <v>275</v>
      </c>
      <c r="F161" s="152" t="str">
        <f>+VLOOKUP(E161,Participants!$A$1:$F$1449,2,FALSE)</f>
        <v>Gavin Galket</v>
      </c>
      <c r="G161" s="152" t="str">
        <f>+VLOOKUP(E161,Participants!$A$1:$F$1449,4,FALSE)</f>
        <v>JBS</v>
      </c>
      <c r="H161" s="152" t="str">
        <f>+VLOOKUP(E161,Participants!$A$1:$F$1449,5,FALSE)</f>
        <v>M</v>
      </c>
      <c r="I161" s="152">
        <f>+VLOOKUP(E161,Participants!$A$1:$F$1449,3,FALSE)</f>
        <v>3</v>
      </c>
      <c r="J161" s="152" t="str">
        <f>+VLOOKUP(E161,Participants!$A$1:$G$1449,7,FALSE)</f>
        <v>DEV BOYS</v>
      </c>
      <c r="K161" s="152">
        <f t="shared" si="2"/>
        <v>40</v>
      </c>
      <c r="L161" s="152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</row>
    <row r="162" spans="1:27" ht="15.75" customHeight="1" x14ac:dyDescent="0.3">
      <c r="A162" s="150" t="s">
        <v>0</v>
      </c>
      <c r="B162" s="151"/>
      <c r="C162" s="151">
        <v>17.75</v>
      </c>
      <c r="D162" s="151">
        <v>3</v>
      </c>
      <c r="E162" s="151">
        <v>115</v>
      </c>
      <c r="F162" s="152" t="str">
        <f>+VLOOKUP(E162,Participants!$A$1:$F$1449,2,FALSE)</f>
        <v>Jonah Bieranoski</v>
      </c>
      <c r="G162" s="152" t="str">
        <f>+VLOOKUP(E162,Participants!$A$1:$F$1449,4,FALSE)</f>
        <v>JFK</v>
      </c>
      <c r="H162" s="152" t="str">
        <f>+VLOOKUP(E162,Participants!$A$1:$F$1449,5,FALSE)</f>
        <v>M</v>
      </c>
      <c r="I162" s="152">
        <f>+VLOOKUP(E162,Participants!$A$1:$F$1449,3,FALSE)</f>
        <v>3</v>
      </c>
      <c r="J162" s="152" t="str">
        <f>+VLOOKUP(E162,Participants!$A$1:$G$1449,7,FALSE)</f>
        <v>DEV BOYS</v>
      </c>
      <c r="K162" s="152">
        <f t="shared" si="2"/>
        <v>41</v>
      </c>
      <c r="L162" s="152"/>
    </row>
    <row r="163" spans="1:27" ht="15.75" customHeight="1" x14ac:dyDescent="0.3">
      <c r="A163" s="150" t="s">
        <v>0</v>
      </c>
      <c r="B163" s="151"/>
      <c r="C163" s="151">
        <v>17.809999999999999</v>
      </c>
      <c r="D163" s="151">
        <v>8</v>
      </c>
      <c r="E163" s="151">
        <v>42</v>
      </c>
      <c r="F163" s="152" t="str">
        <f>+VLOOKUP(E163,Participants!$A$1:$F$1449,2,FALSE)</f>
        <v>James McElroy</v>
      </c>
      <c r="G163" s="152" t="str">
        <f>+VLOOKUP(E163,Participants!$A$1:$F$1449,4,FALSE)</f>
        <v>BFS</v>
      </c>
      <c r="H163" s="152" t="str">
        <f>+VLOOKUP(E163,Participants!$A$1:$F$1449,5,FALSE)</f>
        <v>M</v>
      </c>
      <c r="I163" s="152">
        <f>+VLOOKUP(E163,Participants!$A$1:$F$1449,3,FALSE)</f>
        <v>4</v>
      </c>
      <c r="J163" s="152" t="str">
        <f>+VLOOKUP(E163,Participants!$A$1:$G$1449,7,FALSE)</f>
        <v>DEV BOYS</v>
      </c>
      <c r="K163" s="152">
        <f t="shared" si="2"/>
        <v>42</v>
      </c>
      <c r="L163" s="152"/>
    </row>
    <row r="164" spans="1:27" ht="15.75" customHeight="1" x14ac:dyDescent="0.3">
      <c r="A164" s="150" t="s">
        <v>0</v>
      </c>
      <c r="B164" s="151"/>
      <c r="C164" s="151">
        <v>17.829999999999998</v>
      </c>
      <c r="D164" s="151">
        <v>2</v>
      </c>
      <c r="E164" s="151">
        <v>277</v>
      </c>
      <c r="F164" s="152" t="str">
        <f>+VLOOKUP(E164,Participants!$A$1:$F$1449,2,FALSE)</f>
        <v>Zander Izzo</v>
      </c>
      <c r="G164" s="152" t="str">
        <f>+VLOOKUP(E164,Participants!$A$1:$F$1449,4,FALSE)</f>
        <v>JBS</v>
      </c>
      <c r="H164" s="152" t="str">
        <f>+VLOOKUP(E164,Participants!$A$1:$F$1449,5,FALSE)</f>
        <v>M</v>
      </c>
      <c r="I164" s="152">
        <f>+VLOOKUP(E164,Participants!$A$1:$F$1449,3,FALSE)</f>
        <v>3</v>
      </c>
      <c r="J164" s="152" t="str">
        <f>+VLOOKUP(E164,Participants!$A$1:$G$1449,7,FALSE)</f>
        <v>DEV BOYS</v>
      </c>
      <c r="K164" s="152">
        <f t="shared" si="2"/>
        <v>43</v>
      </c>
      <c r="L164" s="152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</row>
    <row r="165" spans="1:27" ht="15.75" customHeight="1" x14ac:dyDescent="0.3">
      <c r="A165" s="150" t="s">
        <v>0</v>
      </c>
      <c r="B165" s="151">
        <v>27</v>
      </c>
      <c r="C165" s="151">
        <v>17.84</v>
      </c>
      <c r="D165" s="151">
        <v>4</v>
      </c>
      <c r="E165" s="151">
        <v>328</v>
      </c>
      <c r="F165" s="152" t="str">
        <f>+VLOOKUP(E165,Participants!$A$1:$F$1449,2,FALSE)</f>
        <v>Colin Glass</v>
      </c>
      <c r="G165" s="152" t="str">
        <f>+VLOOKUP(E165,Participants!$A$1:$F$1449,4,FALSE)</f>
        <v>BTA</v>
      </c>
      <c r="H165" s="152" t="str">
        <f>+VLOOKUP(E165,Participants!$A$1:$F$1449,5,FALSE)</f>
        <v>M</v>
      </c>
      <c r="I165" s="152">
        <f>+VLOOKUP(E165,Participants!$A$1:$F$1449,3,FALSE)</f>
        <v>4</v>
      </c>
      <c r="J165" s="152" t="str">
        <f>+VLOOKUP(E165,Participants!$A$1:$G$1449,7,FALSE)</f>
        <v>DEV BOYS</v>
      </c>
      <c r="K165" s="152">
        <f t="shared" si="2"/>
        <v>44</v>
      </c>
      <c r="L165" s="152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</row>
    <row r="166" spans="1:27" ht="15.75" customHeight="1" x14ac:dyDescent="0.3">
      <c r="A166" s="150" t="s">
        <v>0</v>
      </c>
      <c r="B166" s="151"/>
      <c r="C166" s="151">
        <v>17.850000000000001</v>
      </c>
      <c r="D166" s="151">
        <v>7</v>
      </c>
      <c r="E166" s="151">
        <v>313</v>
      </c>
      <c r="F166" s="152" t="str">
        <f>+VLOOKUP(E166,Participants!$A$1:$F$1449,2,FALSE)</f>
        <v>Thomas Bainbridge</v>
      </c>
      <c r="G166" s="152" t="str">
        <f>+VLOOKUP(E166,Participants!$A$1:$F$1449,4,FALSE)</f>
        <v>BTA</v>
      </c>
      <c r="H166" s="152" t="str">
        <f>+VLOOKUP(E166,Participants!$A$1:$F$1449,5,FALSE)</f>
        <v>M</v>
      </c>
      <c r="I166" s="152">
        <f>+VLOOKUP(E166,Participants!$A$1:$F$1449,3,FALSE)</f>
        <v>4</v>
      </c>
      <c r="J166" s="152" t="str">
        <f>+VLOOKUP(E166,Participants!$A$1:$G$1449,7,FALSE)</f>
        <v>DEV BOYS</v>
      </c>
      <c r="K166" s="152">
        <f t="shared" si="2"/>
        <v>45</v>
      </c>
      <c r="L166" s="152"/>
    </row>
    <row r="167" spans="1:27" ht="15.75" customHeight="1" x14ac:dyDescent="0.3">
      <c r="A167" s="150" t="s">
        <v>0</v>
      </c>
      <c r="B167" s="151"/>
      <c r="C167" s="151">
        <v>17.989999999999998</v>
      </c>
      <c r="D167" s="151">
        <v>7</v>
      </c>
      <c r="E167" s="151">
        <v>1215</v>
      </c>
      <c r="F167" s="152" t="str">
        <f>+VLOOKUP(E167,Participants!$A$1:$F$1449,2,FALSE)</f>
        <v>Judah Sauers</v>
      </c>
      <c r="G167" s="152" t="str">
        <f>+VLOOKUP(E167,Participants!$A$1:$F$1449,4,FALSE)</f>
        <v>GRE</v>
      </c>
      <c r="H167" s="152" t="str">
        <f>+VLOOKUP(E167,Participants!$A$1:$F$1449,5,FALSE)</f>
        <v>M</v>
      </c>
      <c r="I167" s="152">
        <f>+VLOOKUP(E167,Participants!$A$1:$F$1449,3,FALSE)</f>
        <v>2</v>
      </c>
      <c r="J167" s="152" t="str">
        <f>+VLOOKUP(E167,Participants!$A$1:$G$1449,7,FALSE)</f>
        <v>DEV BOYS</v>
      </c>
      <c r="K167" s="152">
        <f t="shared" si="2"/>
        <v>46</v>
      </c>
      <c r="L167" s="152"/>
    </row>
    <row r="168" spans="1:27" ht="15.75" customHeight="1" x14ac:dyDescent="0.3">
      <c r="A168" s="150" t="s">
        <v>0</v>
      </c>
      <c r="B168" s="151"/>
      <c r="C168" s="151">
        <v>18.02</v>
      </c>
      <c r="D168" s="151">
        <v>8</v>
      </c>
      <c r="E168" s="151">
        <v>442</v>
      </c>
      <c r="F168" s="152" t="str">
        <f>+VLOOKUP(E168,Participants!$A$1:$F$1449,2,FALSE)</f>
        <v>Avery McKoy</v>
      </c>
      <c r="G168" s="152" t="str">
        <f>+VLOOKUP(E168,Participants!$A$1:$F$1449,4,FALSE)</f>
        <v>CDT</v>
      </c>
      <c r="H168" s="152" t="str">
        <f>+VLOOKUP(E168,Participants!$A$1:$F$1449,5,FALSE)</f>
        <v>M</v>
      </c>
      <c r="I168" s="152">
        <f>+VLOOKUP(E168,Participants!$A$1:$F$1449,3,FALSE)</f>
        <v>1</v>
      </c>
      <c r="J168" s="152" t="str">
        <f>+VLOOKUP(E168,Participants!$A$1:$G$1449,7,FALSE)</f>
        <v>DEV BOYS</v>
      </c>
      <c r="K168" s="152">
        <f t="shared" si="2"/>
        <v>47</v>
      </c>
      <c r="L168" s="152"/>
    </row>
    <row r="169" spans="1:27" ht="15.75" customHeight="1" x14ac:dyDescent="0.3">
      <c r="A169" s="150" t="s">
        <v>0</v>
      </c>
      <c r="B169" s="151"/>
      <c r="C169" s="151">
        <v>18.04</v>
      </c>
      <c r="D169" s="151">
        <v>8</v>
      </c>
      <c r="E169" s="151">
        <v>1045</v>
      </c>
      <c r="F169" s="152" t="str">
        <f>+VLOOKUP(E169,Participants!$A$1:$F$1449,2,FALSE)</f>
        <v>Alex Smith</v>
      </c>
      <c r="G169" s="152" t="str">
        <f>+VLOOKUP(E169,Participants!$A$1:$F$1449,4,FALSE)</f>
        <v>HTS</v>
      </c>
      <c r="H169" s="152" t="str">
        <f>+VLOOKUP(E169,Participants!$A$1:$F$1449,5,FALSE)</f>
        <v>M</v>
      </c>
      <c r="I169" s="152">
        <f>+VLOOKUP(E169,Participants!$A$1:$F$1449,3,FALSE)</f>
        <v>3</v>
      </c>
      <c r="J169" s="152" t="str">
        <f>+VLOOKUP(E169,Participants!$A$1:$G$1449,7,FALSE)</f>
        <v>DEV BOYS</v>
      </c>
      <c r="K169" s="152">
        <f t="shared" si="2"/>
        <v>48</v>
      </c>
      <c r="L169" s="152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</row>
    <row r="170" spans="1:27" ht="15.75" customHeight="1" x14ac:dyDescent="0.3">
      <c r="A170" s="150" t="s">
        <v>0</v>
      </c>
      <c r="B170" s="151"/>
      <c r="C170" s="151">
        <v>18.100000000000001</v>
      </c>
      <c r="D170" s="151">
        <v>5</v>
      </c>
      <c r="E170" s="151">
        <v>35</v>
      </c>
      <c r="F170" s="152" t="str">
        <f>+VLOOKUP(E170,Participants!$A$1:$F$1449,2,FALSE)</f>
        <v>Joshua White</v>
      </c>
      <c r="G170" s="152" t="str">
        <f>+VLOOKUP(E170,Participants!$A$1:$F$1449,4,FALSE)</f>
        <v>BFS</v>
      </c>
      <c r="H170" s="152" t="str">
        <f>+VLOOKUP(E170,Participants!$A$1:$F$1449,5,FALSE)</f>
        <v>M</v>
      </c>
      <c r="I170" s="152">
        <f>+VLOOKUP(E170,Participants!$A$1:$F$1449,3,FALSE)</f>
        <v>3</v>
      </c>
      <c r="J170" s="152" t="str">
        <f>+VLOOKUP(E170,Participants!$A$1:$G$1449,7,FALSE)</f>
        <v>DEV BOYS</v>
      </c>
      <c r="K170" s="152">
        <f t="shared" si="2"/>
        <v>49</v>
      </c>
      <c r="L170" s="152"/>
    </row>
    <row r="171" spans="1:27" ht="15.75" customHeight="1" x14ac:dyDescent="0.3">
      <c r="A171" s="150" t="s">
        <v>0</v>
      </c>
      <c r="B171" s="151"/>
      <c r="C171" s="151">
        <v>18.11</v>
      </c>
      <c r="D171" s="151">
        <v>1</v>
      </c>
      <c r="E171" s="151">
        <v>38</v>
      </c>
      <c r="F171" s="152" t="str">
        <f>+VLOOKUP(E171,Participants!$A$1:$F$1449,2,FALSE)</f>
        <v>Victor Wagner</v>
      </c>
      <c r="G171" s="152" t="str">
        <f>+VLOOKUP(E171,Participants!$A$1:$F$1449,4,FALSE)</f>
        <v>BFS</v>
      </c>
      <c r="H171" s="152" t="str">
        <f>+VLOOKUP(E171,Participants!$A$1:$F$1449,5,FALSE)</f>
        <v>M</v>
      </c>
      <c r="I171" s="152">
        <f>+VLOOKUP(E171,Participants!$A$1:$F$1449,3,FALSE)</f>
        <v>3</v>
      </c>
      <c r="J171" s="152" t="str">
        <f>+VLOOKUP(E171,Participants!$A$1:$G$1449,7,FALSE)</f>
        <v>DEV BOYS</v>
      </c>
      <c r="K171" s="152">
        <f t="shared" si="2"/>
        <v>50</v>
      </c>
      <c r="L171" s="152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</row>
    <row r="172" spans="1:27" ht="15.75" customHeight="1" x14ac:dyDescent="0.3">
      <c r="A172" s="150" t="s">
        <v>0</v>
      </c>
      <c r="B172" s="151">
        <v>27</v>
      </c>
      <c r="C172" s="151">
        <v>18.13</v>
      </c>
      <c r="D172" s="151">
        <v>6</v>
      </c>
      <c r="E172" s="151">
        <v>281</v>
      </c>
      <c r="F172" s="152" t="str">
        <f>+VLOOKUP(E172,Participants!$A$1:$F$1449,2,FALSE)</f>
        <v>Nicholas Kozub</v>
      </c>
      <c r="G172" s="152" t="str">
        <f>+VLOOKUP(E172,Participants!$A$1:$F$1449,4,FALSE)</f>
        <v>JBS</v>
      </c>
      <c r="H172" s="152" t="str">
        <f>+VLOOKUP(E172,Participants!$A$1:$F$1449,5,FALSE)</f>
        <v>M</v>
      </c>
      <c r="I172" s="152">
        <f>+VLOOKUP(E172,Participants!$A$1:$F$1449,3,FALSE)</f>
        <v>4</v>
      </c>
      <c r="J172" s="152" t="str">
        <f>+VLOOKUP(E172,Participants!$A$1:$G$1449,7,FALSE)</f>
        <v>DEV BOYS</v>
      </c>
      <c r="K172" s="152">
        <f t="shared" si="2"/>
        <v>51</v>
      </c>
      <c r="L172" s="152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</row>
    <row r="173" spans="1:27" ht="15.75" customHeight="1" x14ac:dyDescent="0.3">
      <c r="A173" s="150" t="s">
        <v>0</v>
      </c>
      <c r="B173" s="151"/>
      <c r="C173" s="151">
        <v>18.25</v>
      </c>
      <c r="D173" s="151">
        <v>1</v>
      </c>
      <c r="E173" s="151">
        <v>28</v>
      </c>
      <c r="F173" s="152" t="str">
        <f>+VLOOKUP(E173,Participants!$A$1:$F$1449,2,FALSE)</f>
        <v>Jack Davison</v>
      </c>
      <c r="G173" s="152" t="str">
        <f>+VLOOKUP(E173,Participants!$A$1:$F$1449,4,FALSE)</f>
        <v>BFS</v>
      </c>
      <c r="H173" s="152" t="str">
        <f>+VLOOKUP(E173,Participants!$A$1:$F$1449,5,FALSE)</f>
        <v>M</v>
      </c>
      <c r="I173" s="152">
        <f>+VLOOKUP(E173,Participants!$A$1:$F$1449,3,FALSE)</f>
        <v>2</v>
      </c>
      <c r="J173" s="152" t="str">
        <f>+VLOOKUP(E173,Participants!$A$1:$G$1449,7,FALSE)</f>
        <v>DEV BOYS</v>
      </c>
      <c r="K173" s="152">
        <f t="shared" si="2"/>
        <v>52</v>
      </c>
      <c r="L173" s="152"/>
    </row>
    <row r="174" spans="1:27" ht="15.75" customHeight="1" x14ac:dyDescent="0.3">
      <c r="A174" s="150" t="s">
        <v>0</v>
      </c>
      <c r="B174" s="151"/>
      <c r="C174" s="151">
        <v>18.3</v>
      </c>
      <c r="D174" s="151">
        <v>5</v>
      </c>
      <c r="E174" s="151">
        <v>446</v>
      </c>
      <c r="F174" s="152" t="str">
        <f>+VLOOKUP(E174,Participants!$A$1:$F$1449,2,FALSE)</f>
        <v>Nate Tunno</v>
      </c>
      <c r="G174" s="152" t="str">
        <f>+VLOOKUP(E174,Participants!$A$1:$F$1449,4,FALSE)</f>
        <v>CDT</v>
      </c>
      <c r="H174" s="152" t="str">
        <f>+VLOOKUP(E174,Participants!$A$1:$F$1449,5,FALSE)</f>
        <v>M</v>
      </c>
      <c r="I174" s="152">
        <f>+VLOOKUP(E174,Participants!$A$1:$F$1449,3,FALSE)</f>
        <v>3</v>
      </c>
      <c r="J174" s="152" t="str">
        <f>+VLOOKUP(E174,Participants!$A$1:$G$1449,7,FALSE)</f>
        <v>DEV BOYS</v>
      </c>
      <c r="K174" s="152">
        <f t="shared" si="2"/>
        <v>53</v>
      </c>
      <c r="L174" s="152"/>
    </row>
    <row r="175" spans="1:27" ht="15.75" customHeight="1" x14ac:dyDescent="0.3">
      <c r="A175" s="150" t="s">
        <v>0</v>
      </c>
      <c r="B175" s="151"/>
      <c r="C175" s="151">
        <v>18.36</v>
      </c>
      <c r="D175" s="151">
        <v>8</v>
      </c>
      <c r="E175" s="151">
        <v>1219</v>
      </c>
      <c r="F175" s="152" t="str">
        <f>+VLOOKUP(E175,Participants!$A$1:$F$1449,2,FALSE)</f>
        <v>Patrick Horton</v>
      </c>
      <c r="G175" s="152" t="str">
        <f>+VLOOKUP(E175,Participants!$A$1:$F$1449,4,FALSE)</f>
        <v>GRE</v>
      </c>
      <c r="H175" s="152" t="str">
        <f>+VLOOKUP(E175,Participants!$A$1:$F$1449,5,FALSE)</f>
        <v>M</v>
      </c>
      <c r="I175" s="152">
        <f>+VLOOKUP(E175,Participants!$A$1:$F$1449,3,FALSE)</f>
        <v>4</v>
      </c>
      <c r="J175" s="152" t="str">
        <f>+VLOOKUP(E175,Participants!$A$1:$G$1449,7,FALSE)</f>
        <v>DEV BOYS</v>
      </c>
      <c r="K175" s="152">
        <f t="shared" si="2"/>
        <v>54</v>
      </c>
      <c r="L175" s="152"/>
    </row>
    <row r="176" spans="1:27" ht="15.75" customHeight="1" x14ac:dyDescent="0.3">
      <c r="A176" s="150" t="s">
        <v>0</v>
      </c>
      <c r="B176" s="151"/>
      <c r="C176" s="151">
        <v>18.420000000000002</v>
      </c>
      <c r="D176" s="151">
        <v>3</v>
      </c>
      <c r="E176" s="151">
        <v>540</v>
      </c>
      <c r="F176" s="152" t="str">
        <f>+VLOOKUP(E176,Participants!$A$1:$F$1449,2,FALSE)</f>
        <v>Owen McKernan</v>
      </c>
      <c r="G176" s="152" t="str">
        <f>+VLOOKUP(E176,Participants!$A$1:$F$1449,4,FALSE)</f>
        <v>KIL</v>
      </c>
      <c r="H176" s="152" t="str">
        <f>+VLOOKUP(E176,Participants!$A$1:$F$1449,5,FALSE)</f>
        <v>M</v>
      </c>
      <c r="I176" s="152">
        <f>+VLOOKUP(E176,Participants!$A$1:$F$1449,3,FALSE)</f>
        <v>4</v>
      </c>
      <c r="J176" s="152" t="str">
        <f>+VLOOKUP(E176,Participants!$A$1:$G$1449,7,FALSE)</f>
        <v>DEV BOYS</v>
      </c>
      <c r="K176" s="152">
        <f t="shared" si="2"/>
        <v>55</v>
      </c>
      <c r="L176" s="152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</row>
    <row r="177" spans="1:27" ht="15.75" customHeight="1" x14ac:dyDescent="0.3">
      <c r="A177" s="150" t="s">
        <v>0</v>
      </c>
      <c r="B177" s="151"/>
      <c r="C177" s="151">
        <v>18.46</v>
      </c>
      <c r="D177" s="151">
        <v>2</v>
      </c>
      <c r="E177" s="151">
        <v>679</v>
      </c>
      <c r="F177" s="152" t="str">
        <f>+VLOOKUP(E177,Participants!$A$1:$F$1449,2,FALSE)</f>
        <v>Max Goob</v>
      </c>
      <c r="G177" s="152" t="str">
        <f>+VLOOKUP(E177,Participants!$A$1:$F$1449,4,FALSE)</f>
        <v>SYL</v>
      </c>
      <c r="H177" s="152" t="str">
        <f>+VLOOKUP(E177,Participants!$A$1:$F$1449,5,FALSE)</f>
        <v>M</v>
      </c>
      <c r="I177" s="152">
        <f>+VLOOKUP(E177,Participants!$A$1:$F$1449,3,FALSE)</f>
        <v>3</v>
      </c>
      <c r="J177" s="152" t="str">
        <f>+VLOOKUP(E177,Participants!$A$1:$G$1449,7,FALSE)</f>
        <v>DEV BOYS</v>
      </c>
      <c r="K177" s="152">
        <f t="shared" si="2"/>
        <v>56</v>
      </c>
      <c r="L177" s="152"/>
    </row>
    <row r="178" spans="1:27" ht="15.75" customHeight="1" x14ac:dyDescent="0.3">
      <c r="A178" s="150" t="s">
        <v>0</v>
      </c>
      <c r="B178" s="151">
        <v>27</v>
      </c>
      <c r="C178" s="151">
        <v>18.510000000000002</v>
      </c>
      <c r="D178" s="151">
        <v>6</v>
      </c>
      <c r="E178" s="151">
        <v>1209</v>
      </c>
      <c r="F178" s="152" t="str">
        <f>+VLOOKUP(E178,Participants!$A$1:$F$1449,2,FALSE)</f>
        <v>Christian Meyer</v>
      </c>
      <c r="G178" s="152" t="str">
        <f>+VLOOKUP(E178,Participants!$A$1:$F$1449,4,FALSE)</f>
        <v>GRE</v>
      </c>
      <c r="H178" s="152" t="str">
        <f>+VLOOKUP(E178,Participants!$A$1:$F$1449,5,FALSE)</f>
        <v>M</v>
      </c>
      <c r="I178" s="152">
        <f>+VLOOKUP(E178,Participants!$A$1:$F$1449,3,FALSE)</f>
        <v>1</v>
      </c>
      <c r="J178" s="152" t="str">
        <f>+VLOOKUP(E178,Participants!$A$1:$G$1449,7,FALSE)</f>
        <v>DEV BOYS</v>
      </c>
      <c r="K178" s="152">
        <f t="shared" si="2"/>
        <v>57</v>
      </c>
      <c r="L178" s="152"/>
    </row>
    <row r="179" spans="1:27" ht="15.75" customHeight="1" x14ac:dyDescent="0.3">
      <c r="A179" s="150" t="s">
        <v>0</v>
      </c>
      <c r="B179" s="151"/>
      <c r="C179" s="151">
        <v>18.510000000000002</v>
      </c>
      <c r="D179" s="151">
        <v>1</v>
      </c>
      <c r="E179" s="151">
        <v>893</v>
      </c>
      <c r="F179" s="152" t="str">
        <f>+VLOOKUP(E179,Participants!$A$1:$F$1449,2,FALSE)</f>
        <v>Raleigh Mero</v>
      </c>
      <c r="G179" s="152" t="str">
        <f>+VLOOKUP(E179,Participants!$A$1:$F$1449,4,FALSE)</f>
        <v>MOSS</v>
      </c>
      <c r="H179" s="152" t="str">
        <f>+VLOOKUP(E179,Participants!$A$1:$F$1449,5,FALSE)</f>
        <v>M</v>
      </c>
      <c r="I179" s="162">
        <f>+VLOOKUP(E179,Participants!$A$1:$F$1449,3,FALSE)</f>
        <v>4</v>
      </c>
      <c r="J179" s="152" t="str">
        <f>+VLOOKUP(E179,Participants!$A$1:$G$1449,7,FALSE)</f>
        <v>DEV BOYS</v>
      </c>
      <c r="K179" s="152">
        <f t="shared" si="2"/>
        <v>58</v>
      </c>
      <c r="L179" s="152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</row>
    <row r="180" spans="1:27" ht="15.75" customHeight="1" x14ac:dyDescent="0.3">
      <c r="A180" s="150" t="s">
        <v>0</v>
      </c>
      <c r="B180" s="151"/>
      <c r="C180" s="151">
        <v>18.559999999999999</v>
      </c>
      <c r="D180" s="151">
        <v>4</v>
      </c>
      <c r="E180" s="151">
        <v>31</v>
      </c>
      <c r="F180" s="152" t="str">
        <f>+VLOOKUP(E180,Participants!$A$1:$F$1449,2,FALSE)</f>
        <v>Rylan Greene</v>
      </c>
      <c r="G180" s="152" t="str">
        <f>+VLOOKUP(E180,Participants!$A$1:$F$1449,4,FALSE)</f>
        <v>BFS</v>
      </c>
      <c r="H180" s="152" t="str">
        <f>+VLOOKUP(E180,Participants!$A$1:$F$1449,5,FALSE)</f>
        <v>M</v>
      </c>
      <c r="I180" s="152">
        <f>+VLOOKUP(E180,Participants!$A$1:$F$1449,3,FALSE)</f>
        <v>2</v>
      </c>
      <c r="J180" s="152" t="str">
        <f>+VLOOKUP(E180,Participants!$A$1:$G$1449,7,FALSE)</f>
        <v>DEV BOYS</v>
      </c>
      <c r="K180" s="152">
        <f t="shared" si="2"/>
        <v>59</v>
      </c>
      <c r="L180" s="152"/>
    </row>
    <row r="181" spans="1:27" ht="15.75" customHeight="1" x14ac:dyDescent="0.3">
      <c r="A181" s="150" t="s">
        <v>0</v>
      </c>
      <c r="B181" s="151"/>
      <c r="C181" s="151">
        <v>18.66</v>
      </c>
      <c r="D181" s="151">
        <v>3</v>
      </c>
      <c r="E181" s="151">
        <v>658</v>
      </c>
      <c r="F181" s="152" t="str">
        <f>+VLOOKUP(E181,Participants!$A$1:$F$1449,2,FALSE)</f>
        <v>Cayden Johnson</v>
      </c>
      <c r="G181" s="152" t="str">
        <f>+VLOOKUP(E181,Participants!$A$1:$F$1449,4,FALSE)</f>
        <v>SYL</v>
      </c>
      <c r="H181" s="154" t="str">
        <f>+VLOOKUP(E181,Participants!$A$1:$F$1449,5,FALSE)</f>
        <v>M</v>
      </c>
      <c r="I181" s="152">
        <f>+VLOOKUP(E181,Participants!$A$1:$F$1449,3,FALSE)</f>
        <v>3</v>
      </c>
      <c r="J181" s="152" t="str">
        <f>+VLOOKUP(E181,Participants!$A$1:$G$1449,7,FALSE)</f>
        <v>DEV BOYS</v>
      </c>
      <c r="K181" s="152">
        <f t="shared" si="2"/>
        <v>60</v>
      </c>
      <c r="L181" s="152"/>
    </row>
    <row r="182" spans="1:27" ht="15.75" customHeight="1" x14ac:dyDescent="0.3">
      <c r="A182" s="150" t="s">
        <v>0</v>
      </c>
      <c r="B182" s="151"/>
      <c r="C182" s="151">
        <v>18.7</v>
      </c>
      <c r="D182" s="151">
        <v>7</v>
      </c>
      <c r="E182" s="151">
        <v>943</v>
      </c>
      <c r="F182" s="152" t="str">
        <f>+VLOOKUP(E182,Participants!$A$1:$F$1449,2,FALSE)</f>
        <v>Marley Batchelor</v>
      </c>
      <c r="G182" s="152" t="str">
        <f>+VLOOKUP(E182,Participants!$A$1:$F$1449,4,FALSE)</f>
        <v>SBS</v>
      </c>
      <c r="H182" s="152" t="str">
        <f>+VLOOKUP(E182,Participants!$A$1:$F$1449,5,FALSE)</f>
        <v>M</v>
      </c>
      <c r="I182" s="152">
        <f>+VLOOKUP(E182,Participants!$A$1:$F$1449,3,FALSE)</f>
        <v>4</v>
      </c>
      <c r="J182" s="152" t="str">
        <f>+VLOOKUP(E182,Participants!$A$1:$G$1449,7,FALSE)</f>
        <v>DEV BOYS</v>
      </c>
      <c r="K182" s="152">
        <f t="shared" si="2"/>
        <v>61</v>
      </c>
      <c r="L182" s="152"/>
    </row>
    <row r="183" spans="1:27" ht="15.75" customHeight="1" x14ac:dyDescent="0.3">
      <c r="A183" s="150" t="s">
        <v>0</v>
      </c>
      <c r="B183" s="151"/>
      <c r="C183" s="151">
        <v>18.72</v>
      </c>
      <c r="D183" s="151">
        <v>6</v>
      </c>
      <c r="E183" s="151">
        <v>874</v>
      </c>
      <c r="F183" s="152" t="str">
        <f>+VLOOKUP(E183,Participants!$A$1:$F$1449,2,FALSE)</f>
        <v>Jaden Acie</v>
      </c>
      <c r="G183" s="152" t="str">
        <f>+VLOOKUP(E183,Participants!$A$1:$F$1449,4,FALSE)</f>
        <v>NAM</v>
      </c>
      <c r="H183" s="152" t="str">
        <f>+VLOOKUP(E183,Participants!$A$1:$F$1449,5,FALSE)</f>
        <v>M</v>
      </c>
      <c r="I183" s="152">
        <f>+VLOOKUP(E183,Participants!$A$1:$F$1449,3,FALSE)</f>
        <v>0</v>
      </c>
      <c r="J183" s="152" t="str">
        <f>+VLOOKUP(E183,Participants!$A$1:$G$1449,7,FALSE)</f>
        <v>DEV BOYS</v>
      </c>
      <c r="K183" s="152">
        <f t="shared" si="2"/>
        <v>62</v>
      </c>
      <c r="L183" s="152"/>
    </row>
    <row r="184" spans="1:27" ht="15.75" customHeight="1" x14ac:dyDescent="0.3">
      <c r="A184" s="150" t="s">
        <v>0</v>
      </c>
      <c r="B184" s="151"/>
      <c r="C184" s="151">
        <v>19.03</v>
      </c>
      <c r="D184" s="151">
        <v>3</v>
      </c>
      <c r="E184" s="151">
        <v>112</v>
      </c>
      <c r="F184" s="152" t="str">
        <f>+VLOOKUP(E184,Participants!$A$1:$F$1449,2,FALSE)</f>
        <v>Luca Mariana</v>
      </c>
      <c r="G184" s="152" t="str">
        <f>+VLOOKUP(E184,Participants!$A$1:$F$1449,4,FALSE)</f>
        <v>JFK</v>
      </c>
      <c r="H184" s="152" t="str">
        <f>+VLOOKUP(E184,Participants!$A$1:$F$1449,5,FALSE)</f>
        <v>M</v>
      </c>
      <c r="I184" s="152">
        <f>+VLOOKUP(E184,Participants!$A$1:$F$1449,3,FALSE)</f>
        <v>2</v>
      </c>
      <c r="J184" s="152" t="str">
        <f>+VLOOKUP(E184,Participants!$A$1:$G$1449,7,FALSE)</f>
        <v>DEV BOYS</v>
      </c>
      <c r="K184" s="152">
        <f t="shared" si="2"/>
        <v>63</v>
      </c>
      <c r="L184" s="152"/>
    </row>
    <row r="185" spans="1:27" ht="15.75" customHeight="1" x14ac:dyDescent="0.3">
      <c r="A185" s="150" t="s">
        <v>0</v>
      </c>
      <c r="B185" s="151"/>
      <c r="C185" s="151">
        <v>19.03</v>
      </c>
      <c r="D185" s="151">
        <v>4</v>
      </c>
      <c r="E185" s="151">
        <v>724</v>
      </c>
      <c r="F185" s="152" t="str">
        <f>+VLOOKUP(E185,Participants!$A$1:$F$1449,2,FALSE)</f>
        <v>Casper Roberts</v>
      </c>
      <c r="G185" s="152" t="str">
        <f>+VLOOKUP(E185,Participants!$A$1:$F$1449,4,FALSE)</f>
        <v>HCA</v>
      </c>
      <c r="H185" s="152" t="str">
        <f>+VLOOKUP(E185,Participants!$A$1:$F$1449,5,FALSE)</f>
        <v>M</v>
      </c>
      <c r="I185" s="152">
        <f>+VLOOKUP(E185,Participants!$A$1:$F$1449,3,FALSE)</f>
        <v>4</v>
      </c>
      <c r="J185" s="152" t="str">
        <f>+VLOOKUP(E185,Participants!$A$1:$G$1449,7,FALSE)</f>
        <v>DEV BOYS</v>
      </c>
      <c r="K185" s="152">
        <f t="shared" si="2"/>
        <v>64</v>
      </c>
      <c r="L185" s="152"/>
    </row>
    <row r="186" spans="1:27" ht="15.75" customHeight="1" x14ac:dyDescent="0.3">
      <c r="A186" s="150" t="s">
        <v>0</v>
      </c>
      <c r="B186" s="151"/>
      <c r="C186" s="151">
        <v>19.25</v>
      </c>
      <c r="D186" s="151">
        <v>5</v>
      </c>
      <c r="E186" s="151">
        <v>534</v>
      </c>
      <c r="F186" s="152" t="str">
        <f>+VLOOKUP(E186,Participants!$A$1:$F$1449,2,FALSE)</f>
        <v>Matthew Myers</v>
      </c>
      <c r="G186" s="152" t="str">
        <f>+VLOOKUP(E186,Participants!$A$1:$F$1449,4,FALSE)</f>
        <v>KIL</v>
      </c>
      <c r="H186" s="152" t="str">
        <f>+VLOOKUP(E186,Participants!$A$1:$F$1449,5,FALSE)</f>
        <v>M</v>
      </c>
      <c r="I186" s="152">
        <f>+VLOOKUP(E186,Participants!$A$1:$F$1449,3,FALSE)</f>
        <v>3</v>
      </c>
      <c r="J186" s="152" t="str">
        <f>+VLOOKUP(E186,Participants!$A$1:$G$1449,7,FALSE)</f>
        <v>DEV BOYS</v>
      </c>
      <c r="K186" s="152">
        <f t="shared" si="2"/>
        <v>65</v>
      </c>
      <c r="L186" s="152"/>
    </row>
    <row r="187" spans="1:27" ht="15.75" customHeight="1" x14ac:dyDescent="0.3">
      <c r="A187" s="150" t="s">
        <v>0</v>
      </c>
      <c r="B187" s="151"/>
      <c r="C187" s="151">
        <v>19.510000000000002</v>
      </c>
      <c r="D187" s="151">
        <v>2</v>
      </c>
      <c r="E187" s="151">
        <v>892</v>
      </c>
      <c r="F187" s="152" t="str">
        <f>+VLOOKUP(E187,Participants!$A$1:$F$1449,2,FALSE)</f>
        <v>Finn Thompson</v>
      </c>
      <c r="G187" s="152" t="str">
        <f>+VLOOKUP(E187,Participants!$A$1:$F$1449,4,FALSE)</f>
        <v>MOSS</v>
      </c>
      <c r="H187" s="152" t="str">
        <f>+VLOOKUP(E187,Participants!$A$1:$F$1449,5,FALSE)</f>
        <v>M</v>
      </c>
      <c r="I187" s="162">
        <f>+VLOOKUP(E187,Participants!$A$1:$F$1449,3,FALSE)</f>
        <v>4</v>
      </c>
      <c r="J187" s="152" t="str">
        <f>+VLOOKUP(E187,Participants!$A$1:$G$1449,7,FALSE)</f>
        <v>DEV BOYS</v>
      </c>
      <c r="K187" s="152">
        <f t="shared" si="2"/>
        <v>66</v>
      </c>
      <c r="L187" s="152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</row>
    <row r="188" spans="1:27" ht="15.75" customHeight="1" x14ac:dyDescent="0.3">
      <c r="A188" s="150" t="s">
        <v>0</v>
      </c>
      <c r="B188" s="151"/>
      <c r="C188" s="151">
        <v>19.54</v>
      </c>
      <c r="D188" s="151">
        <v>8</v>
      </c>
      <c r="E188" s="151">
        <v>936</v>
      </c>
      <c r="F188" s="152" t="str">
        <f>+VLOOKUP(E188,Participants!$A$1:$F$1449,2,FALSE)</f>
        <v>Lucas Atwood</v>
      </c>
      <c r="G188" s="152" t="str">
        <f>+VLOOKUP(E188,Participants!$A$1:$F$1449,4,FALSE)</f>
        <v>SBS</v>
      </c>
      <c r="H188" s="152" t="str">
        <f>+VLOOKUP(E188,Participants!$A$1:$F$1449,5,FALSE)</f>
        <v>M</v>
      </c>
      <c r="I188" s="152">
        <f>+VLOOKUP(E188,Participants!$A$1:$F$1449,3,FALSE)</f>
        <v>2</v>
      </c>
      <c r="J188" s="152" t="str">
        <f>+VLOOKUP(E188,Participants!$A$1:$G$1449,7,FALSE)</f>
        <v>DEV BOYS</v>
      </c>
      <c r="K188" s="152">
        <f t="shared" si="2"/>
        <v>67</v>
      </c>
      <c r="L188" s="152"/>
    </row>
    <row r="189" spans="1:27" ht="15.75" customHeight="1" x14ac:dyDescent="0.3">
      <c r="A189" s="150" t="s">
        <v>0</v>
      </c>
      <c r="B189" s="151"/>
      <c r="C189" s="151">
        <v>19.55</v>
      </c>
      <c r="D189" s="151">
        <v>5</v>
      </c>
      <c r="E189" s="151">
        <v>654</v>
      </c>
      <c r="F189" s="152" t="str">
        <f>+VLOOKUP(E189,Participants!$A$1:$F$1449,2,FALSE)</f>
        <v>Griffin Betz</v>
      </c>
      <c r="G189" s="152" t="str">
        <f>+VLOOKUP(E189,Participants!$A$1:$F$1449,4,FALSE)</f>
        <v>SYL</v>
      </c>
      <c r="H189" s="154" t="str">
        <f>+VLOOKUP(E189,Participants!$A$1:$F$1449,5,FALSE)</f>
        <v>M</v>
      </c>
      <c r="I189" s="152">
        <f>+VLOOKUP(E189,Participants!$A$1:$F$1449,3,FALSE)</f>
        <v>2</v>
      </c>
      <c r="J189" s="152" t="str">
        <f>+VLOOKUP(E189,Participants!$A$1:$G$1449,7,FALSE)</f>
        <v>DEV BOYS</v>
      </c>
      <c r="K189" s="152">
        <f t="shared" si="2"/>
        <v>68</v>
      </c>
      <c r="L189" s="152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</row>
    <row r="190" spans="1:27" ht="15.75" customHeight="1" x14ac:dyDescent="0.3">
      <c r="A190" s="150" t="s">
        <v>0</v>
      </c>
      <c r="B190" s="151"/>
      <c r="C190" s="151">
        <v>19.68</v>
      </c>
      <c r="D190" s="151">
        <v>2</v>
      </c>
      <c r="E190" s="151">
        <v>797</v>
      </c>
      <c r="F190" s="152" t="str">
        <f>+VLOOKUP(E190,Participants!$A$1:$F$1449,2,FALSE)</f>
        <v>Logan Sevin</v>
      </c>
      <c r="G190" s="152" t="str">
        <f>+VLOOKUP(E190,Participants!$A$1:$F$1449,4,FALSE)</f>
        <v>SRT</v>
      </c>
      <c r="H190" s="152" t="str">
        <f>+VLOOKUP(E190,Participants!$A$1:$F$1449,5,FALSE)</f>
        <v>M</v>
      </c>
      <c r="I190" s="152">
        <f>+VLOOKUP(E190,Participants!$A$1:$F$1449,3,FALSE)</f>
        <v>2</v>
      </c>
      <c r="J190" s="152" t="str">
        <f>+VLOOKUP(E190,Participants!$A$1:$G$1449,7,FALSE)</f>
        <v>DEV BOYS</v>
      </c>
      <c r="K190" s="152">
        <f t="shared" si="2"/>
        <v>69</v>
      </c>
      <c r="L190" s="152"/>
    </row>
    <row r="191" spans="1:27" ht="15.75" customHeight="1" x14ac:dyDescent="0.3">
      <c r="A191" s="150" t="s">
        <v>0</v>
      </c>
      <c r="B191" s="151"/>
      <c r="C191" s="151">
        <v>19.690000000000001</v>
      </c>
      <c r="D191" s="151">
        <v>6</v>
      </c>
      <c r="E191" s="151">
        <v>865</v>
      </c>
      <c r="F191" s="152" t="str">
        <f>+VLOOKUP(E191,Participants!$A$1:$F$1449,2,FALSE)</f>
        <v>Michael Kiss</v>
      </c>
      <c r="G191" s="152" t="str">
        <f>+VLOOKUP(E191,Participants!$A$1:$F$1449,4,FALSE)</f>
        <v>NAM</v>
      </c>
      <c r="H191" s="152" t="str">
        <f>+VLOOKUP(E191,Participants!$A$1:$F$1449,5,FALSE)</f>
        <v>M</v>
      </c>
      <c r="I191" s="152">
        <f>+VLOOKUP(E191,Participants!$A$1:$F$1449,3,FALSE)</f>
        <v>2</v>
      </c>
      <c r="J191" s="152" t="str">
        <f>+VLOOKUP(E191,Participants!$A$1:$G$1449,7,FALSE)</f>
        <v>DEV BOYS</v>
      </c>
      <c r="K191" s="152">
        <f t="shared" si="2"/>
        <v>70</v>
      </c>
      <c r="L191" s="152"/>
    </row>
    <row r="192" spans="1:27" ht="15.75" customHeight="1" x14ac:dyDescent="0.3">
      <c r="A192" s="150" t="s">
        <v>0</v>
      </c>
      <c r="B192" s="151"/>
      <c r="C192" s="151">
        <v>19.829999999999998</v>
      </c>
      <c r="D192" s="151">
        <v>5</v>
      </c>
      <c r="E192" s="151">
        <v>657</v>
      </c>
      <c r="F192" s="152" t="str">
        <f>+VLOOKUP(E192,Participants!$A$1:$F$1449,2,FALSE)</f>
        <v>Boston Dorfner</v>
      </c>
      <c r="G192" s="152" t="str">
        <f>+VLOOKUP(E192,Participants!$A$1:$F$1449,4,FALSE)</f>
        <v>SYL</v>
      </c>
      <c r="H192" s="154" t="str">
        <f>+VLOOKUP(E192,Participants!$A$1:$F$1449,5,FALSE)</f>
        <v>M</v>
      </c>
      <c r="I192" s="152">
        <f>+VLOOKUP(E192,Participants!$A$1:$F$1449,3,FALSE)</f>
        <v>3</v>
      </c>
      <c r="J192" s="152" t="str">
        <f>+VLOOKUP(E192,Participants!$A$1:$G$1449,7,FALSE)</f>
        <v>DEV BOYS</v>
      </c>
      <c r="K192" s="152">
        <f t="shared" si="2"/>
        <v>71</v>
      </c>
      <c r="L192" s="152"/>
    </row>
    <row r="193" spans="1:27" ht="15.75" customHeight="1" x14ac:dyDescent="0.3">
      <c r="A193" s="150" t="s">
        <v>0</v>
      </c>
      <c r="B193" s="151"/>
      <c r="C193" s="151">
        <v>20.149999999999999</v>
      </c>
      <c r="D193" s="151">
        <v>1</v>
      </c>
      <c r="E193" s="151">
        <v>981</v>
      </c>
      <c r="F193" s="152" t="str">
        <f>+VLOOKUP(E193,Participants!$A$1:$F$1449,2,FALSE)</f>
        <v>Aiden Barrett</v>
      </c>
      <c r="G193" s="152" t="str">
        <f>+VLOOKUP(E193,Participants!$A$1:$F$1449,4,FALSE)</f>
        <v>GAB</v>
      </c>
      <c r="H193" s="152" t="str">
        <f>+VLOOKUP(E193,Participants!$A$1:$F$1449,5,FALSE)</f>
        <v>M</v>
      </c>
      <c r="I193" s="152">
        <f>+VLOOKUP(E193,Participants!$A$1:$F$1449,3,FALSE)</f>
        <v>4</v>
      </c>
      <c r="J193" s="152" t="str">
        <f>+VLOOKUP(E193,Participants!$A$1:$G$1449,7,FALSE)</f>
        <v>DEV BOYS</v>
      </c>
      <c r="K193" s="152">
        <f t="shared" si="2"/>
        <v>72</v>
      </c>
      <c r="L193" s="152"/>
    </row>
    <row r="194" spans="1:27" ht="15.75" customHeight="1" x14ac:dyDescent="0.3">
      <c r="A194" s="150" t="s">
        <v>0</v>
      </c>
      <c r="B194" s="151">
        <v>27</v>
      </c>
      <c r="C194" s="151">
        <v>20.29</v>
      </c>
      <c r="D194" s="151">
        <v>5</v>
      </c>
      <c r="E194" s="151">
        <v>491</v>
      </c>
      <c r="F194" s="152" t="str">
        <f>+VLOOKUP(E194,Participants!$A$1:$F$1449,2,FALSE)</f>
        <v>Samuel Anania</v>
      </c>
      <c r="G194" s="152" t="str">
        <f>+VLOOKUP(E194,Participants!$A$1:$F$1449,4,FALSE)</f>
        <v>ANN</v>
      </c>
      <c r="H194" s="152" t="str">
        <f>+VLOOKUP(E194,Participants!$A$1:$F$1449,5,FALSE)</f>
        <v>M</v>
      </c>
      <c r="I194" s="152">
        <f>+VLOOKUP(E194,Participants!$A$1:$F$1449,3,FALSE)</f>
        <v>3</v>
      </c>
      <c r="J194" s="152" t="str">
        <f>+VLOOKUP(E194,Participants!$A$1:$G$1449,7,FALSE)</f>
        <v>DEV BOYS</v>
      </c>
      <c r="K194" s="152">
        <f t="shared" si="2"/>
        <v>73</v>
      </c>
      <c r="L194" s="152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</row>
    <row r="195" spans="1:27" ht="15.75" customHeight="1" x14ac:dyDescent="0.3">
      <c r="A195" s="150" t="s">
        <v>0</v>
      </c>
      <c r="B195" s="151"/>
      <c r="C195" s="151">
        <v>20.34</v>
      </c>
      <c r="D195" s="151">
        <v>7</v>
      </c>
      <c r="E195" s="151">
        <v>43</v>
      </c>
      <c r="F195" s="152" t="str">
        <f>+VLOOKUP(E195,Participants!$A$1:$F$1449,2,FALSE)</f>
        <v>Joshua Carr</v>
      </c>
      <c r="G195" s="152" t="str">
        <f>+VLOOKUP(E195,Participants!$A$1:$F$1449,4,FALSE)</f>
        <v>BFS</v>
      </c>
      <c r="H195" s="152" t="str">
        <f>+VLOOKUP(E195,Participants!$A$1:$F$1449,5,FALSE)</f>
        <v>M</v>
      </c>
      <c r="I195" s="152">
        <f>+VLOOKUP(E195,Participants!$A$1:$F$1449,3,FALSE)</f>
        <v>4</v>
      </c>
      <c r="J195" s="152" t="str">
        <f>+VLOOKUP(E195,Participants!$A$1:$G$1449,7,FALSE)</f>
        <v>DEV BOYS</v>
      </c>
      <c r="K195" s="152">
        <f t="shared" ref="K195:K212" si="3">K194+1</f>
        <v>74</v>
      </c>
      <c r="L195" s="152"/>
    </row>
    <row r="196" spans="1:27" ht="15.75" customHeight="1" x14ac:dyDescent="0.3">
      <c r="A196" s="150" t="s">
        <v>0</v>
      </c>
      <c r="B196" s="151"/>
      <c r="C196" s="151">
        <v>20.64</v>
      </c>
      <c r="D196" s="151">
        <v>6</v>
      </c>
      <c r="E196" s="151">
        <v>1222</v>
      </c>
      <c r="F196" s="152" t="str">
        <f>+VLOOKUP(E196,Participants!$A$1:$F$1449,2,FALSE)</f>
        <v>Julian Silecky</v>
      </c>
      <c r="G196" s="152" t="str">
        <f>+VLOOKUP(E196,Participants!$A$1:$F$1449,4,FALSE)</f>
        <v>GRE</v>
      </c>
      <c r="H196" s="152" t="str">
        <f>+VLOOKUP(E196,Participants!$A$1:$F$1449,5,FALSE)</f>
        <v>M</v>
      </c>
      <c r="I196" s="152">
        <f>+VLOOKUP(E196,Participants!$A$1:$F$1449,3,FALSE)</f>
        <v>4</v>
      </c>
      <c r="J196" s="152" t="str">
        <f>+VLOOKUP(E196,Participants!$A$1:$G$1449,7,FALSE)</f>
        <v>DEV BOYS</v>
      </c>
      <c r="K196" s="152">
        <f t="shared" si="3"/>
        <v>75</v>
      </c>
      <c r="L196" s="152"/>
    </row>
    <row r="197" spans="1:27" ht="15.75" customHeight="1" x14ac:dyDescent="0.3">
      <c r="A197" s="150" t="s">
        <v>0</v>
      </c>
      <c r="B197" s="151"/>
      <c r="C197" s="151">
        <v>20.72</v>
      </c>
      <c r="D197" s="151">
        <v>1</v>
      </c>
      <c r="E197" s="151">
        <v>792</v>
      </c>
      <c r="F197" s="152" t="str">
        <f>+VLOOKUP(E197,Participants!$A$1:$F$1449,2,FALSE)</f>
        <v>Sam Dumblosky</v>
      </c>
      <c r="G197" s="152" t="str">
        <f>+VLOOKUP(E197,Participants!$A$1:$F$1449,4,FALSE)</f>
        <v>SRT</v>
      </c>
      <c r="H197" s="152" t="str">
        <f>+VLOOKUP(E197,Participants!$A$1:$F$1449,5,FALSE)</f>
        <v>M</v>
      </c>
      <c r="I197" s="152">
        <f>+VLOOKUP(E197,Participants!$A$1:$F$1449,3,FALSE)</f>
        <v>1</v>
      </c>
      <c r="J197" s="152" t="str">
        <f>+VLOOKUP(E197,Participants!$A$1:$G$1449,7,FALSE)</f>
        <v>DEV BOYS</v>
      </c>
      <c r="K197" s="152">
        <f t="shared" si="3"/>
        <v>76</v>
      </c>
      <c r="L197" s="152"/>
    </row>
    <row r="198" spans="1:27" ht="15.75" customHeight="1" x14ac:dyDescent="0.3">
      <c r="A198" s="150" t="s">
        <v>0</v>
      </c>
      <c r="B198" s="151"/>
      <c r="C198" s="151">
        <v>20.77</v>
      </c>
      <c r="D198" s="151">
        <v>3</v>
      </c>
      <c r="E198" s="151">
        <v>652</v>
      </c>
      <c r="F198" s="152" t="str">
        <f>+VLOOKUP(E198,Participants!$A$1:$F$1449,2,FALSE)</f>
        <v>Max Lorentz</v>
      </c>
      <c r="G198" s="152" t="str">
        <f>+VLOOKUP(E198,Participants!$A$1:$F$1449,4,FALSE)</f>
        <v>SYL</v>
      </c>
      <c r="H198" s="154" t="str">
        <f>+VLOOKUP(E198,Participants!$A$1:$F$1449,5,FALSE)</f>
        <v>M</v>
      </c>
      <c r="I198" s="152">
        <f>+VLOOKUP(E198,Participants!$A$1:$F$1449,3,FALSE)</f>
        <v>1</v>
      </c>
      <c r="J198" s="152" t="str">
        <f>+VLOOKUP(E198,Participants!$A$1:$G$1449,7,FALSE)</f>
        <v>DEV BOYS</v>
      </c>
      <c r="K198" s="152">
        <f t="shared" si="3"/>
        <v>77</v>
      </c>
      <c r="L198" s="152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</row>
    <row r="199" spans="1:27" ht="15.75" customHeight="1" x14ac:dyDescent="0.3">
      <c r="A199" s="150" t="s">
        <v>0</v>
      </c>
      <c r="B199" s="151"/>
      <c r="C199" s="151">
        <v>21.02</v>
      </c>
      <c r="D199" s="151">
        <v>4</v>
      </c>
      <c r="E199" s="151">
        <v>447</v>
      </c>
      <c r="F199" s="152" t="str">
        <f>+VLOOKUP(E199,Participants!$A$1:$F$1449,2,FALSE)</f>
        <v>Jimmy Darcy</v>
      </c>
      <c r="G199" s="152" t="str">
        <f>+VLOOKUP(E199,Participants!$A$1:$F$1449,4,FALSE)</f>
        <v>CDT</v>
      </c>
      <c r="H199" s="152" t="str">
        <f>+VLOOKUP(E199,Participants!$A$1:$F$1449,5,FALSE)</f>
        <v>M</v>
      </c>
      <c r="I199" s="152">
        <f>+VLOOKUP(E199,Participants!$A$1:$F$1449,3,FALSE)</f>
        <v>4</v>
      </c>
      <c r="J199" s="152" t="str">
        <f>+VLOOKUP(E199,Participants!$A$1:$G$1449,7,FALSE)</f>
        <v>DEV BOYS</v>
      </c>
      <c r="K199" s="152">
        <f t="shared" si="3"/>
        <v>78</v>
      </c>
      <c r="L199" s="152"/>
    </row>
    <row r="200" spans="1:27" ht="15.75" customHeight="1" x14ac:dyDescent="0.3">
      <c r="A200" s="150" t="s">
        <v>0</v>
      </c>
      <c r="B200" s="151"/>
      <c r="C200" s="151">
        <v>21.24</v>
      </c>
      <c r="D200" s="151">
        <v>1</v>
      </c>
      <c r="E200" s="151">
        <v>649</v>
      </c>
      <c r="F200" s="152" t="str">
        <f>+VLOOKUP(E200,Participants!$A$1:$F$1449,2,FALSE)</f>
        <v>Cole Donnelly</v>
      </c>
      <c r="G200" s="152" t="str">
        <f>+VLOOKUP(E200,Participants!$A$1:$F$1449,4,FALSE)</f>
        <v>SYL</v>
      </c>
      <c r="H200" s="154" t="str">
        <f>+VLOOKUP(E200,Participants!$A$1:$F$1449,5,FALSE)</f>
        <v>M</v>
      </c>
      <c r="I200" s="152">
        <f>+VLOOKUP(E200,Participants!$A$1:$F$1449,3,FALSE)</f>
        <v>1</v>
      </c>
      <c r="J200" s="152" t="str">
        <f>+VLOOKUP(E200,Participants!$A$1:$G$1449,7,FALSE)</f>
        <v>DEV BOYS</v>
      </c>
      <c r="K200" s="152">
        <f t="shared" si="3"/>
        <v>79</v>
      </c>
      <c r="L200" s="152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</row>
    <row r="201" spans="1:27" ht="15.75" customHeight="1" x14ac:dyDescent="0.3">
      <c r="A201" s="150" t="s">
        <v>0</v>
      </c>
      <c r="B201" s="151"/>
      <c r="C201" s="151">
        <v>21.73</v>
      </c>
      <c r="D201" s="151">
        <v>4</v>
      </c>
      <c r="E201" s="151">
        <v>490</v>
      </c>
      <c r="F201" s="152" t="str">
        <f>+VLOOKUP(E201,Participants!$A$1:$F$1449,2,FALSE)</f>
        <v>Owen Malacki</v>
      </c>
      <c r="G201" s="152" t="str">
        <f>+VLOOKUP(E201,Participants!$A$1:$F$1449,4,FALSE)</f>
        <v>ANN</v>
      </c>
      <c r="H201" s="152" t="str">
        <f>+VLOOKUP(E201,Participants!$A$1:$F$1449,5,FALSE)</f>
        <v>M</v>
      </c>
      <c r="I201" s="152">
        <f>+VLOOKUP(E201,Participants!$A$1:$F$1449,3,FALSE)</f>
        <v>2</v>
      </c>
      <c r="J201" s="152" t="str">
        <f>+VLOOKUP(E201,Participants!$A$1:$G$1449,7,FALSE)</f>
        <v>DEV BOYS</v>
      </c>
      <c r="K201" s="152">
        <f t="shared" si="3"/>
        <v>80</v>
      </c>
      <c r="L201" s="152"/>
    </row>
    <row r="202" spans="1:27" ht="15.75" customHeight="1" x14ac:dyDescent="0.3">
      <c r="A202" s="150" t="s">
        <v>0</v>
      </c>
      <c r="B202" s="151">
        <v>27</v>
      </c>
      <c r="C202" s="151">
        <v>21.82</v>
      </c>
      <c r="D202" s="151">
        <v>8</v>
      </c>
      <c r="E202" s="151">
        <v>276</v>
      </c>
      <c r="F202" s="152" t="str">
        <f>+VLOOKUP(E202,Participants!$A$1:$F$1449,2,FALSE)</f>
        <v>Max Perez</v>
      </c>
      <c r="G202" s="152" t="str">
        <f>+VLOOKUP(E202,Participants!$A$1:$F$1449,4,FALSE)</f>
        <v>JBS</v>
      </c>
      <c r="H202" s="152" t="str">
        <f>+VLOOKUP(E202,Participants!$A$1:$F$1449,5,FALSE)</f>
        <v>M</v>
      </c>
      <c r="I202" s="152">
        <f>+VLOOKUP(E202,Participants!$A$1:$F$1449,3,FALSE)</f>
        <v>3</v>
      </c>
      <c r="J202" s="152" t="str">
        <f>+VLOOKUP(E202,Participants!$A$1:$G$1449,7,FALSE)</f>
        <v>DEV BOYS</v>
      </c>
      <c r="K202" s="152">
        <f t="shared" si="3"/>
        <v>81</v>
      </c>
      <c r="L202" s="152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</row>
    <row r="203" spans="1:27" ht="15.75" customHeight="1" x14ac:dyDescent="0.3">
      <c r="A203" s="150" t="s">
        <v>0</v>
      </c>
      <c r="B203" s="151"/>
      <c r="C203" s="151">
        <v>21.87</v>
      </c>
      <c r="D203" s="151">
        <v>8</v>
      </c>
      <c r="E203" s="151">
        <v>1208</v>
      </c>
      <c r="F203" s="152" t="str">
        <f>+VLOOKUP(E203,Participants!$A$1:$F$1449,2,FALSE)</f>
        <v>Dante Decaria</v>
      </c>
      <c r="G203" s="152" t="str">
        <f>+VLOOKUP(E203,Participants!$A$1:$F$1449,4,FALSE)</f>
        <v>GRE</v>
      </c>
      <c r="H203" s="152" t="str">
        <f>+VLOOKUP(E203,Participants!$A$1:$F$1449,5,FALSE)</f>
        <v>M</v>
      </c>
      <c r="I203" s="152">
        <f>+VLOOKUP(E203,Participants!$A$1:$F$1449,3,FALSE)</f>
        <v>1</v>
      </c>
      <c r="J203" s="152" t="str">
        <f>+VLOOKUP(E203,Participants!$A$1:$G$1449,7,FALSE)</f>
        <v>DEV BOYS</v>
      </c>
      <c r="K203" s="152">
        <f t="shared" si="3"/>
        <v>82</v>
      </c>
      <c r="L203" s="152"/>
    </row>
    <row r="204" spans="1:27" ht="15.75" customHeight="1" x14ac:dyDescent="0.3">
      <c r="A204" s="150" t="s">
        <v>0</v>
      </c>
      <c r="B204" s="151"/>
      <c r="C204" s="151">
        <v>21.88</v>
      </c>
      <c r="D204" s="151">
        <v>8</v>
      </c>
      <c r="E204" s="151">
        <v>738</v>
      </c>
      <c r="F204" s="152" t="str">
        <f>+VLOOKUP(E204,Participants!$A$1:$F$1449,2,FALSE)</f>
        <v>Jack Hoerster</v>
      </c>
      <c r="G204" s="152" t="str">
        <f>+VLOOKUP(E204,Participants!$A$1:$F$1449,4,FALSE)</f>
        <v>HCA</v>
      </c>
      <c r="H204" s="152" t="str">
        <f>+VLOOKUP(E204,Participants!$A$1:$F$1449,5,FALSE)</f>
        <v>M</v>
      </c>
      <c r="I204" s="152">
        <f>+VLOOKUP(E204,Participants!$A$1:$F$1449,3,FALSE)</f>
        <v>4</v>
      </c>
      <c r="J204" s="152" t="str">
        <f>+VLOOKUP(E204,Participants!$A$1:$G$1449,7,FALSE)</f>
        <v>DEV BOYS</v>
      </c>
      <c r="K204" s="152">
        <f t="shared" si="3"/>
        <v>83</v>
      </c>
      <c r="L204" s="152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</row>
    <row r="205" spans="1:27" ht="15.75" customHeight="1" x14ac:dyDescent="0.3">
      <c r="A205" s="150" t="s">
        <v>0</v>
      </c>
      <c r="B205" s="151"/>
      <c r="C205" s="151">
        <v>21.9</v>
      </c>
      <c r="D205" s="151">
        <v>3</v>
      </c>
      <c r="E205" s="151">
        <v>187</v>
      </c>
      <c r="F205" s="152" t="str">
        <f>+VLOOKUP(E205,Participants!$A$1:$F$1449,2,FALSE)</f>
        <v>Carson Brown</v>
      </c>
      <c r="G205" s="152" t="str">
        <f>+VLOOKUP(E205,Participants!$A$1:$F$1449,4,FALSE)</f>
        <v>STL</v>
      </c>
      <c r="H205" s="152" t="str">
        <f>+VLOOKUP(E205,Participants!$A$1:$F$1449,5,FALSE)</f>
        <v>M</v>
      </c>
      <c r="I205" s="152">
        <f>+VLOOKUP(E205,Participants!$A$1:$F$1449,3,FALSE)</f>
        <v>4</v>
      </c>
      <c r="J205" s="152" t="str">
        <f>+VLOOKUP(E205,Participants!$A$1:$G$1449,7,FALSE)</f>
        <v>DEV BOYS</v>
      </c>
      <c r="K205" s="152">
        <f t="shared" si="3"/>
        <v>84</v>
      </c>
      <c r="L205" s="152"/>
    </row>
    <row r="206" spans="1:27" ht="15.75" customHeight="1" x14ac:dyDescent="0.3">
      <c r="A206" s="150" t="s">
        <v>0</v>
      </c>
      <c r="B206" s="151"/>
      <c r="C206" s="151">
        <v>21.98</v>
      </c>
      <c r="D206" s="151">
        <v>4</v>
      </c>
      <c r="E206" s="151">
        <v>1204</v>
      </c>
      <c r="F206" s="152" t="str">
        <f>+VLOOKUP(E206,Participants!$A$1:$F$1449,2,FALSE)</f>
        <v>Nico DeCaria</v>
      </c>
      <c r="G206" s="152" t="str">
        <f>+VLOOKUP(E206,Participants!$A$1:$F$1449,4,FALSE)</f>
        <v>GRE</v>
      </c>
      <c r="H206" s="152" t="str">
        <f>+VLOOKUP(E206,Participants!$A$1:$F$1449,5,FALSE)</f>
        <v>M</v>
      </c>
      <c r="I206" s="152">
        <f>+VLOOKUP(E206,Participants!$A$1:$F$1449,3,FALSE)</f>
        <v>0</v>
      </c>
      <c r="J206" s="152" t="str">
        <f>+VLOOKUP(E206,Participants!$A$1:$G$1449,7,FALSE)</f>
        <v>DEV BOYS</v>
      </c>
      <c r="K206" s="152">
        <f t="shared" si="3"/>
        <v>85</v>
      </c>
      <c r="L206" s="152"/>
    </row>
    <row r="207" spans="1:27" ht="15.75" customHeight="1" x14ac:dyDescent="0.3">
      <c r="A207" s="150" t="s">
        <v>0</v>
      </c>
      <c r="B207" s="151"/>
      <c r="C207" s="151">
        <v>22.02</v>
      </c>
      <c r="D207" s="151">
        <v>7</v>
      </c>
      <c r="E207" s="151">
        <v>1047</v>
      </c>
      <c r="F207" s="152" t="str">
        <f>+VLOOKUP(E207,Participants!$A$1:$F$1449,2,FALSE)</f>
        <v>Jack Turina</v>
      </c>
      <c r="G207" s="152" t="str">
        <f>+VLOOKUP(E207,Participants!$A$1:$F$1449,4,FALSE)</f>
        <v>HTS</v>
      </c>
      <c r="H207" s="152" t="str">
        <f>+VLOOKUP(E207,Participants!$A$1:$F$1449,5,FALSE)</f>
        <v>M</v>
      </c>
      <c r="I207" s="152">
        <f>+VLOOKUP(E207,Participants!$A$1:$F$1449,3,FALSE)</f>
        <v>3</v>
      </c>
      <c r="J207" s="152" t="str">
        <f>+VLOOKUP(E207,Participants!$A$1:$G$1449,7,FALSE)</f>
        <v>DEV BOYS</v>
      </c>
      <c r="K207" s="152">
        <f t="shared" si="3"/>
        <v>86</v>
      </c>
      <c r="L207" s="152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</row>
    <row r="208" spans="1:27" ht="15.75" customHeight="1" x14ac:dyDescent="0.3">
      <c r="A208" s="150" t="s">
        <v>0</v>
      </c>
      <c r="B208" s="151"/>
      <c r="C208" s="151">
        <v>22.03</v>
      </c>
      <c r="D208" s="151">
        <v>6</v>
      </c>
      <c r="E208" s="151">
        <v>872</v>
      </c>
      <c r="F208" s="152" t="str">
        <f>+VLOOKUP(E208,Participants!$A$1:$F$1449,2,FALSE)</f>
        <v>Wyatt Vogel</v>
      </c>
      <c r="G208" s="152" t="str">
        <f>+VLOOKUP(E208,Participants!$A$1:$F$1449,4,FALSE)</f>
        <v>NAM</v>
      </c>
      <c r="H208" s="152" t="str">
        <f>+VLOOKUP(E208,Participants!$A$1:$F$1449,5,FALSE)</f>
        <v>M</v>
      </c>
      <c r="I208" s="152">
        <f>+VLOOKUP(E208,Participants!$A$1:$F$1449,3,FALSE)</f>
        <v>4</v>
      </c>
      <c r="J208" s="152" t="str">
        <f>+VLOOKUP(E208,Participants!$A$1:$G$1449,7,FALSE)</f>
        <v>DEV BOYS</v>
      </c>
      <c r="K208" s="152">
        <f t="shared" si="3"/>
        <v>87</v>
      </c>
      <c r="L208" s="152"/>
    </row>
    <row r="209" spans="1:27" ht="15.75" customHeight="1" x14ac:dyDescent="0.3">
      <c r="A209" s="150" t="s">
        <v>0</v>
      </c>
      <c r="B209" s="151"/>
      <c r="C209" s="151">
        <v>22.38</v>
      </c>
      <c r="D209" s="151">
        <v>1</v>
      </c>
      <c r="E209" s="151">
        <v>793</v>
      </c>
      <c r="F209" s="152" t="str">
        <f>+VLOOKUP(E209,Participants!$A$1:$F$1449,2,FALSE)</f>
        <v>Charlton Wright</v>
      </c>
      <c r="G209" s="152" t="str">
        <f>+VLOOKUP(E209,Participants!$A$1:$F$1449,4,FALSE)</f>
        <v>SRT</v>
      </c>
      <c r="H209" s="152" t="str">
        <f>+VLOOKUP(E209,Participants!$A$1:$F$1449,5,FALSE)</f>
        <v>M</v>
      </c>
      <c r="I209" s="152">
        <f>+VLOOKUP(E209,Participants!$A$1:$F$1449,3,FALSE)</f>
        <v>2</v>
      </c>
      <c r="J209" s="152" t="str">
        <f>+VLOOKUP(E209,Participants!$A$1:$G$1449,7,FALSE)</f>
        <v>DEV BOYS</v>
      </c>
      <c r="K209" s="152">
        <f t="shared" si="3"/>
        <v>88</v>
      </c>
      <c r="L209" s="152"/>
    </row>
    <row r="210" spans="1:27" ht="15.75" customHeight="1" x14ac:dyDescent="0.3">
      <c r="A210" s="150" t="s">
        <v>0</v>
      </c>
      <c r="B210" s="151"/>
      <c r="C210" s="151">
        <v>22.52</v>
      </c>
      <c r="D210" s="151">
        <v>7</v>
      </c>
      <c r="E210" s="151">
        <v>935</v>
      </c>
      <c r="F210" s="152" t="str">
        <f>+VLOOKUP(E210,Participants!$A$1:$F$1449,2,FALSE)</f>
        <v>Alexander Hochenberger</v>
      </c>
      <c r="G210" s="152" t="str">
        <f>+VLOOKUP(E210,Participants!$A$1:$F$1449,4,FALSE)</f>
        <v>SBS</v>
      </c>
      <c r="H210" s="152" t="str">
        <f>+VLOOKUP(E210,Participants!$A$1:$F$1449,5,FALSE)</f>
        <v>M</v>
      </c>
      <c r="I210" s="152">
        <f>+VLOOKUP(E210,Participants!$A$1:$F$1449,3,FALSE)</f>
        <v>2</v>
      </c>
      <c r="J210" s="152" t="str">
        <f>+VLOOKUP(E210,Participants!$A$1:$G$1449,7,FALSE)</f>
        <v>DEV BOYS</v>
      </c>
      <c r="K210" s="152">
        <f t="shared" si="3"/>
        <v>89</v>
      </c>
      <c r="L210" s="152"/>
    </row>
    <row r="211" spans="1:27" ht="15.75" customHeight="1" x14ac:dyDescent="0.3">
      <c r="A211" s="150" t="s">
        <v>0</v>
      </c>
      <c r="B211" s="151"/>
      <c r="C211" s="151">
        <v>24.01</v>
      </c>
      <c r="D211" s="151">
        <v>2</v>
      </c>
      <c r="E211" s="151">
        <v>651</v>
      </c>
      <c r="F211" s="152" t="str">
        <f>+VLOOKUP(E211,Participants!$A$1:$F$1449,2,FALSE)</f>
        <v>Max Brennan</v>
      </c>
      <c r="G211" s="152" t="str">
        <f>+VLOOKUP(E211,Participants!$A$1:$F$1449,4,FALSE)</f>
        <v>SYL</v>
      </c>
      <c r="H211" s="154" t="str">
        <f>+VLOOKUP(E211,Participants!$A$1:$F$1449,5,FALSE)</f>
        <v>M</v>
      </c>
      <c r="I211" s="152">
        <f>+VLOOKUP(E211,Participants!$A$1:$F$1449,3,FALSE)</f>
        <v>1</v>
      </c>
      <c r="J211" s="152" t="str">
        <f>+VLOOKUP(E211,Participants!$A$1:$G$1449,7,FALSE)</f>
        <v>DEV BOYS</v>
      </c>
      <c r="K211" s="152">
        <f t="shared" si="3"/>
        <v>90</v>
      </c>
      <c r="L211" s="152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</row>
    <row r="212" spans="1:27" ht="15.75" customHeight="1" x14ac:dyDescent="0.3">
      <c r="A212" s="150" t="s">
        <v>0</v>
      </c>
      <c r="B212" s="151"/>
      <c r="C212" s="151">
        <v>25.24</v>
      </c>
      <c r="D212" s="151">
        <v>2</v>
      </c>
      <c r="E212" s="151">
        <v>406</v>
      </c>
      <c r="F212" s="152" t="str">
        <f>+VLOOKUP(E212,Participants!$A$1:$F$1449,2,FALSE)</f>
        <v>Wilder Sargent</v>
      </c>
      <c r="G212" s="152" t="str">
        <f>+VLOOKUP(E212,Participants!$A$1:$F$1449,4,FALSE)</f>
        <v>PHL</v>
      </c>
      <c r="H212" s="152" t="str">
        <f>+VLOOKUP(E212,Participants!$A$1:$F$1449,5,FALSE)</f>
        <v>M</v>
      </c>
      <c r="I212" s="152">
        <f>+VLOOKUP(E212,Participants!$A$1:$F$1449,3,FALSE)</f>
        <v>0</v>
      </c>
      <c r="J212" s="152" t="str">
        <f>+VLOOKUP(E212,Participants!$A$1:$G$1449,7,FALSE)</f>
        <v>DEV BOYS</v>
      </c>
      <c r="K212" s="152">
        <f t="shared" si="3"/>
        <v>91</v>
      </c>
      <c r="L212" s="152"/>
    </row>
    <row r="213" spans="1:27" ht="15.75" customHeight="1" x14ac:dyDescent="0.3">
      <c r="A213" s="5" t="s">
        <v>0</v>
      </c>
      <c r="B213" s="6"/>
      <c r="C213" s="6"/>
      <c r="D213" s="6">
        <v>4</v>
      </c>
      <c r="E213" s="7"/>
      <c r="F213" s="8" t="e">
        <f>+VLOOKUP(E213,Participants!$A$1:$F$1449,2,FALSE)</f>
        <v>#N/A</v>
      </c>
      <c r="G213" s="8" t="e">
        <f>+VLOOKUP(E213,Participants!$A$1:$F$1449,4,FALSE)</f>
        <v>#N/A</v>
      </c>
      <c r="H213" s="8" t="e">
        <f>+VLOOKUP(E213,Participants!$A$1:$F$1449,5,FALSE)</f>
        <v>#N/A</v>
      </c>
      <c r="I213" s="8" t="e">
        <f>+VLOOKUP(E213,Participants!$A$1:$F$1449,3,FALSE)</f>
        <v>#N/A</v>
      </c>
      <c r="J213" s="8" t="e">
        <f>+VLOOKUP(E213,Participants!$A$1:$G$1449,7,FALSE)</f>
        <v>#N/A</v>
      </c>
      <c r="K213" s="8"/>
      <c r="L213" s="8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</row>
    <row r="214" spans="1:27" ht="15.75" customHeight="1" x14ac:dyDescent="0.3">
      <c r="A214" s="5" t="s">
        <v>0</v>
      </c>
      <c r="B214" s="6"/>
      <c r="C214" s="77"/>
      <c r="D214" s="6"/>
      <c r="E214" s="6"/>
      <c r="F214" s="8" t="e">
        <f>+VLOOKUP(E214,Participants!$A$1:$F$1449,2,FALSE)</f>
        <v>#N/A</v>
      </c>
      <c r="G214" s="8" t="e">
        <f>+VLOOKUP(E214,Participants!$A$1:$F$1449,4,FALSE)</f>
        <v>#N/A</v>
      </c>
      <c r="H214" s="8" t="e">
        <f>+VLOOKUP(E214,Participants!$A$1:$F$1449,5,FALSE)</f>
        <v>#N/A</v>
      </c>
      <c r="I214" s="8" t="e">
        <f>+VLOOKUP(E214,Participants!$A$1:$F$1449,3,FALSE)</f>
        <v>#N/A</v>
      </c>
      <c r="J214" s="8" t="e">
        <f>+VLOOKUP(E214,Participants!$A$1:$G$1449,7,FALSE)</f>
        <v>#N/A</v>
      </c>
      <c r="K214" s="8"/>
      <c r="L214" s="8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</row>
    <row r="215" spans="1:27" ht="15.75" customHeight="1" x14ac:dyDescent="0.3">
      <c r="A215" s="83"/>
      <c r="B215" s="78"/>
      <c r="C215" s="84"/>
      <c r="E215" s="80"/>
    </row>
    <row r="216" spans="1:27" ht="15.75" customHeight="1" x14ac:dyDescent="0.3">
      <c r="A216" s="83"/>
      <c r="B216" s="78"/>
      <c r="C216" s="84"/>
      <c r="E216" s="80"/>
    </row>
    <row r="217" spans="1:27" ht="15.75" customHeight="1" x14ac:dyDescent="0.3">
      <c r="A217" s="83"/>
      <c r="B217" s="78"/>
      <c r="C217" s="84"/>
      <c r="E217" s="80"/>
    </row>
    <row r="218" spans="1:27" ht="15.75" customHeight="1" x14ac:dyDescent="0.25">
      <c r="B218" s="81" t="s">
        <v>16</v>
      </c>
      <c r="C218" s="81" t="s">
        <v>19</v>
      </c>
      <c r="D218" s="81" t="s">
        <v>26</v>
      </c>
      <c r="E218" s="82" t="s">
        <v>29</v>
      </c>
      <c r="F218" s="81" t="s">
        <v>32</v>
      </c>
      <c r="G218" s="81" t="s">
        <v>35</v>
      </c>
      <c r="H218" s="81" t="s">
        <v>38</v>
      </c>
      <c r="I218" s="81" t="s">
        <v>40</v>
      </c>
      <c r="J218" s="81" t="s">
        <v>42</v>
      </c>
      <c r="K218" s="81" t="s">
        <v>45</v>
      </c>
      <c r="L218" s="81" t="s">
        <v>48</v>
      </c>
      <c r="M218" s="81" t="s">
        <v>51</v>
      </c>
      <c r="N218" s="81" t="s">
        <v>54</v>
      </c>
      <c r="O218" s="81" t="s">
        <v>57</v>
      </c>
      <c r="P218" s="81" t="s">
        <v>60</v>
      </c>
      <c r="Q218" s="81" t="s">
        <v>63</v>
      </c>
      <c r="R218" s="81" t="s">
        <v>66</v>
      </c>
      <c r="S218" s="81" t="s">
        <v>69</v>
      </c>
      <c r="T218" s="81" t="s">
        <v>72</v>
      </c>
      <c r="U218" s="81" t="s">
        <v>75</v>
      </c>
      <c r="V218" s="81" t="s">
        <v>78</v>
      </c>
      <c r="W218" s="81" t="s">
        <v>81</v>
      </c>
      <c r="X218" s="81" t="s">
        <v>86</v>
      </c>
      <c r="Y218" t="s">
        <v>89</v>
      </c>
      <c r="Z218" t="s">
        <v>92</v>
      </c>
      <c r="AA218" s="81" t="s">
        <v>1110</v>
      </c>
    </row>
    <row r="219" spans="1:27" ht="15.75" customHeight="1" x14ac:dyDescent="0.25">
      <c r="A219" s="73" t="s">
        <v>22</v>
      </c>
      <c r="B219" s="73">
        <f t="shared" ref="B219:K224" si="4">+SUMIFS($L$2:$L$214,$J$2:$J$214,$A219,$G$2:$G$214,B$218)</f>
        <v>0</v>
      </c>
      <c r="C219" s="73">
        <f t="shared" si="4"/>
        <v>6</v>
      </c>
      <c r="D219" s="73">
        <f t="shared" si="4"/>
        <v>2</v>
      </c>
      <c r="E219" s="73">
        <f t="shared" si="4"/>
        <v>0</v>
      </c>
      <c r="F219" s="73">
        <f t="shared" si="4"/>
        <v>0</v>
      </c>
      <c r="G219">
        <f t="shared" si="4"/>
        <v>0</v>
      </c>
      <c r="H219" s="73">
        <f t="shared" si="4"/>
        <v>8</v>
      </c>
      <c r="I219" s="73">
        <f t="shared" si="4"/>
        <v>10</v>
      </c>
      <c r="J219" s="73">
        <f t="shared" si="4"/>
        <v>0</v>
      </c>
      <c r="K219" s="73">
        <f t="shared" si="4"/>
        <v>4.5</v>
      </c>
      <c r="L219" s="73">
        <f t="shared" ref="L219:U224" si="5">+SUMIFS($L$2:$L$214,$J$2:$J$214,$A219,$G$2:$G$214,L$218)</f>
        <v>0</v>
      </c>
      <c r="M219" s="73">
        <f t="shared" si="5"/>
        <v>0</v>
      </c>
      <c r="N219" s="73">
        <f t="shared" si="5"/>
        <v>0</v>
      </c>
      <c r="O219" s="73">
        <f t="shared" si="5"/>
        <v>0</v>
      </c>
      <c r="P219" s="73">
        <f t="shared" si="5"/>
        <v>0</v>
      </c>
      <c r="Q219" s="73">
        <f t="shared" si="5"/>
        <v>0</v>
      </c>
      <c r="R219" s="73">
        <f t="shared" si="5"/>
        <v>4.5</v>
      </c>
      <c r="S219" s="73">
        <f t="shared" si="5"/>
        <v>0</v>
      </c>
      <c r="T219" s="73">
        <f t="shared" si="5"/>
        <v>3</v>
      </c>
      <c r="U219" s="73">
        <f t="shared" si="5"/>
        <v>0</v>
      </c>
      <c r="V219" s="73">
        <f t="shared" ref="V219:AA224" si="6">+SUMIFS($L$2:$L$214,$J$2:$J$214,$A219,$G$2:$G$214,V$218)</f>
        <v>0</v>
      </c>
      <c r="W219" s="73">
        <f t="shared" si="6"/>
        <v>0</v>
      </c>
      <c r="X219" s="73">
        <f t="shared" si="6"/>
        <v>0</v>
      </c>
      <c r="Y219" s="73">
        <f t="shared" si="6"/>
        <v>1</v>
      </c>
      <c r="Z219" s="73">
        <f t="shared" si="6"/>
        <v>0</v>
      </c>
      <c r="AA219" s="73">
        <f t="shared" si="6"/>
        <v>0</v>
      </c>
    </row>
    <row r="220" spans="1:27" ht="15.75" customHeight="1" x14ac:dyDescent="0.25">
      <c r="A220" t="s">
        <v>84</v>
      </c>
      <c r="B220" s="73">
        <f t="shared" si="4"/>
        <v>8</v>
      </c>
      <c r="C220" s="73">
        <f t="shared" si="4"/>
        <v>7</v>
      </c>
      <c r="D220" s="73">
        <f t="shared" si="4"/>
        <v>0</v>
      </c>
      <c r="E220" s="73">
        <f t="shared" si="4"/>
        <v>0</v>
      </c>
      <c r="F220" s="73">
        <f t="shared" si="4"/>
        <v>0</v>
      </c>
      <c r="G220" s="73">
        <f t="shared" si="4"/>
        <v>0</v>
      </c>
      <c r="H220" s="73">
        <f t="shared" si="4"/>
        <v>2</v>
      </c>
      <c r="I220" s="73">
        <f t="shared" si="4"/>
        <v>10</v>
      </c>
      <c r="J220" s="73">
        <f t="shared" si="4"/>
        <v>0</v>
      </c>
      <c r="K220" s="73">
        <f t="shared" si="4"/>
        <v>0</v>
      </c>
      <c r="L220" s="73">
        <f t="shared" si="5"/>
        <v>0</v>
      </c>
      <c r="M220" s="73">
        <f t="shared" si="5"/>
        <v>0</v>
      </c>
      <c r="N220" s="73">
        <f t="shared" si="5"/>
        <v>0</v>
      </c>
      <c r="O220" s="73">
        <f t="shared" si="5"/>
        <v>0</v>
      </c>
      <c r="P220" s="73">
        <f t="shared" si="5"/>
        <v>0</v>
      </c>
      <c r="Q220" s="73">
        <f t="shared" si="5"/>
        <v>0</v>
      </c>
      <c r="R220" s="73">
        <f t="shared" si="5"/>
        <v>0</v>
      </c>
      <c r="S220" s="73">
        <f t="shared" si="5"/>
        <v>0</v>
      </c>
      <c r="T220" s="73">
        <f t="shared" si="5"/>
        <v>0</v>
      </c>
      <c r="U220" s="73">
        <f t="shared" si="5"/>
        <v>0</v>
      </c>
      <c r="V220" s="73">
        <f t="shared" si="6"/>
        <v>5</v>
      </c>
      <c r="W220" s="73">
        <f t="shared" si="6"/>
        <v>0</v>
      </c>
      <c r="X220" s="73">
        <f t="shared" si="6"/>
        <v>0</v>
      </c>
      <c r="Y220" s="73">
        <f t="shared" si="6"/>
        <v>0</v>
      </c>
      <c r="Z220" s="73">
        <f t="shared" si="6"/>
        <v>7</v>
      </c>
      <c r="AA220" s="73">
        <f t="shared" si="6"/>
        <v>0</v>
      </c>
    </row>
    <row r="221" spans="1:27" ht="15.75" customHeight="1" x14ac:dyDescent="0.25">
      <c r="A221" t="s">
        <v>132</v>
      </c>
      <c r="B221" s="73">
        <f t="shared" si="4"/>
        <v>0</v>
      </c>
      <c r="C221" s="73">
        <f t="shared" si="4"/>
        <v>0</v>
      </c>
      <c r="D221" s="73">
        <f t="shared" si="4"/>
        <v>0</v>
      </c>
      <c r="E221" s="73">
        <f t="shared" si="4"/>
        <v>0</v>
      </c>
      <c r="F221" s="73">
        <f t="shared" si="4"/>
        <v>0</v>
      </c>
      <c r="G221" s="73">
        <f t="shared" si="4"/>
        <v>0</v>
      </c>
      <c r="H221" s="73">
        <f t="shared" si="4"/>
        <v>0</v>
      </c>
      <c r="I221" s="73">
        <f t="shared" si="4"/>
        <v>0</v>
      </c>
      <c r="J221" s="73">
        <f t="shared" si="4"/>
        <v>0</v>
      </c>
      <c r="K221" s="73">
        <f t="shared" si="4"/>
        <v>0</v>
      </c>
      <c r="L221" s="73">
        <f t="shared" si="5"/>
        <v>0</v>
      </c>
      <c r="M221" s="73">
        <f t="shared" si="5"/>
        <v>0</v>
      </c>
      <c r="N221" s="73">
        <f t="shared" si="5"/>
        <v>0</v>
      </c>
      <c r="O221" s="73">
        <f t="shared" si="5"/>
        <v>0</v>
      </c>
      <c r="P221" s="73">
        <f t="shared" si="5"/>
        <v>0</v>
      </c>
      <c r="Q221" s="73">
        <f t="shared" si="5"/>
        <v>0</v>
      </c>
      <c r="R221" s="73">
        <f t="shared" si="5"/>
        <v>0</v>
      </c>
      <c r="S221" s="73">
        <f t="shared" si="5"/>
        <v>0</v>
      </c>
      <c r="T221" s="73">
        <f t="shared" si="5"/>
        <v>0</v>
      </c>
      <c r="U221" s="73">
        <f t="shared" si="5"/>
        <v>0</v>
      </c>
      <c r="V221" s="73">
        <f t="shared" si="6"/>
        <v>0</v>
      </c>
      <c r="W221" s="73">
        <f t="shared" si="6"/>
        <v>0</v>
      </c>
      <c r="X221" s="73">
        <f t="shared" si="6"/>
        <v>0</v>
      </c>
      <c r="Y221" s="73">
        <f t="shared" si="6"/>
        <v>0</v>
      </c>
      <c r="Z221" s="73">
        <f t="shared" si="6"/>
        <v>0</v>
      </c>
      <c r="AA221" s="73">
        <f t="shared" si="6"/>
        <v>0</v>
      </c>
    </row>
    <row r="222" spans="1:27" ht="15.75" customHeight="1" x14ac:dyDescent="0.25">
      <c r="A222" t="s">
        <v>151</v>
      </c>
      <c r="B222" s="73">
        <f t="shared" si="4"/>
        <v>0</v>
      </c>
      <c r="C222" s="73">
        <f t="shared" si="4"/>
        <v>0</v>
      </c>
      <c r="D222" s="73">
        <f t="shared" si="4"/>
        <v>0</v>
      </c>
      <c r="E222" s="73">
        <f t="shared" si="4"/>
        <v>0</v>
      </c>
      <c r="F222" s="73">
        <f t="shared" si="4"/>
        <v>0</v>
      </c>
      <c r="G222" s="73">
        <f t="shared" si="4"/>
        <v>0</v>
      </c>
      <c r="H222" s="73">
        <f t="shared" si="4"/>
        <v>0</v>
      </c>
      <c r="I222" s="73">
        <f t="shared" si="4"/>
        <v>0</v>
      </c>
      <c r="J222" s="73">
        <f t="shared" si="4"/>
        <v>0</v>
      </c>
      <c r="K222" s="73">
        <f t="shared" si="4"/>
        <v>0</v>
      </c>
      <c r="L222" s="73">
        <f t="shared" si="5"/>
        <v>0</v>
      </c>
      <c r="M222" s="73">
        <f t="shared" si="5"/>
        <v>0</v>
      </c>
      <c r="N222" s="73">
        <f t="shared" si="5"/>
        <v>0</v>
      </c>
      <c r="O222" s="73">
        <f t="shared" si="5"/>
        <v>0</v>
      </c>
      <c r="P222" s="73">
        <f t="shared" si="5"/>
        <v>0</v>
      </c>
      <c r="Q222" s="73">
        <f t="shared" si="5"/>
        <v>0</v>
      </c>
      <c r="R222" s="73">
        <f t="shared" si="5"/>
        <v>0</v>
      </c>
      <c r="S222" s="73">
        <f t="shared" si="5"/>
        <v>0</v>
      </c>
      <c r="T222" s="73">
        <f t="shared" si="5"/>
        <v>0</v>
      </c>
      <c r="U222" s="73">
        <f t="shared" si="5"/>
        <v>0</v>
      </c>
      <c r="V222" s="73">
        <f t="shared" si="6"/>
        <v>0</v>
      </c>
      <c r="W222" s="73">
        <f t="shared" si="6"/>
        <v>0</v>
      </c>
      <c r="X222" s="73">
        <f t="shared" si="6"/>
        <v>0</v>
      </c>
      <c r="Y222" s="73">
        <f t="shared" si="6"/>
        <v>0</v>
      </c>
      <c r="Z222" s="73">
        <f t="shared" si="6"/>
        <v>0</v>
      </c>
      <c r="AA222" s="73">
        <f t="shared" si="6"/>
        <v>0</v>
      </c>
    </row>
    <row r="223" spans="1:27" ht="15.75" customHeight="1" x14ac:dyDescent="0.25">
      <c r="A223" t="s">
        <v>166</v>
      </c>
      <c r="B223" s="73">
        <f t="shared" si="4"/>
        <v>0</v>
      </c>
      <c r="C223" s="73">
        <f t="shared" si="4"/>
        <v>0</v>
      </c>
      <c r="D223" s="73">
        <f t="shared" si="4"/>
        <v>0</v>
      </c>
      <c r="E223" s="73">
        <f t="shared" si="4"/>
        <v>0</v>
      </c>
      <c r="F223" s="73">
        <f t="shared" si="4"/>
        <v>0</v>
      </c>
      <c r="G223" s="73">
        <f t="shared" si="4"/>
        <v>0</v>
      </c>
      <c r="H223" s="73">
        <f t="shared" si="4"/>
        <v>0</v>
      </c>
      <c r="I223" s="73">
        <f t="shared" si="4"/>
        <v>0</v>
      </c>
      <c r="J223" s="73">
        <f t="shared" si="4"/>
        <v>0</v>
      </c>
      <c r="K223" s="73">
        <f t="shared" si="4"/>
        <v>0</v>
      </c>
      <c r="L223" s="73">
        <f t="shared" si="5"/>
        <v>0</v>
      </c>
      <c r="M223" s="73">
        <f t="shared" si="5"/>
        <v>0</v>
      </c>
      <c r="N223" s="73">
        <f t="shared" si="5"/>
        <v>0</v>
      </c>
      <c r="O223" s="73">
        <f t="shared" si="5"/>
        <v>0</v>
      </c>
      <c r="P223" s="73">
        <f t="shared" si="5"/>
        <v>0</v>
      </c>
      <c r="Q223" s="73">
        <f t="shared" si="5"/>
        <v>0</v>
      </c>
      <c r="R223" s="73">
        <f t="shared" si="5"/>
        <v>0</v>
      </c>
      <c r="S223" s="73">
        <f t="shared" si="5"/>
        <v>0</v>
      </c>
      <c r="T223" s="73">
        <f t="shared" si="5"/>
        <v>0</v>
      </c>
      <c r="U223" s="73">
        <f t="shared" si="5"/>
        <v>0</v>
      </c>
      <c r="V223" s="73">
        <f t="shared" si="6"/>
        <v>0</v>
      </c>
      <c r="W223" s="73">
        <f t="shared" si="6"/>
        <v>0</v>
      </c>
      <c r="X223" s="73">
        <f t="shared" si="6"/>
        <v>0</v>
      </c>
      <c r="Y223" s="73">
        <f t="shared" si="6"/>
        <v>0</v>
      </c>
      <c r="Z223" s="73">
        <f t="shared" si="6"/>
        <v>0</v>
      </c>
      <c r="AA223" s="73">
        <f t="shared" si="6"/>
        <v>0</v>
      </c>
    </row>
    <row r="224" spans="1:27" ht="15.75" customHeight="1" x14ac:dyDescent="0.25">
      <c r="A224" t="s">
        <v>178</v>
      </c>
      <c r="B224" s="73">
        <f t="shared" si="4"/>
        <v>0</v>
      </c>
      <c r="C224" s="73">
        <f t="shared" si="4"/>
        <v>0</v>
      </c>
      <c r="D224" s="73">
        <f t="shared" si="4"/>
        <v>0</v>
      </c>
      <c r="E224" s="73">
        <f t="shared" si="4"/>
        <v>0</v>
      </c>
      <c r="F224" s="73">
        <f t="shared" si="4"/>
        <v>0</v>
      </c>
      <c r="G224" s="73">
        <f t="shared" si="4"/>
        <v>0</v>
      </c>
      <c r="H224" s="73">
        <f t="shared" si="4"/>
        <v>0</v>
      </c>
      <c r="I224" s="73">
        <f t="shared" si="4"/>
        <v>0</v>
      </c>
      <c r="J224" s="73">
        <f t="shared" si="4"/>
        <v>0</v>
      </c>
      <c r="K224" s="73">
        <f t="shared" si="4"/>
        <v>0</v>
      </c>
      <c r="L224" s="73">
        <f t="shared" si="5"/>
        <v>0</v>
      </c>
      <c r="M224" s="73">
        <f t="shared" si="5"/>
        <v>0</v>
      </c>
      <c r="N224" s="73">
        <f t="shared" si="5"/>
        <v>0</v>
      </c>
      <c r="O224" s="73">
        <f t="shared" si="5"/>
        <v>0</v>
      </c>
      <c r="P224" s="73">
        <f t="shared" si="5"/>
        <v>0</v>
      </c>
      <c r="Q224" s="73">
        <f t="shared" si="5"/>
        <v>0</v>
      </c>
      <c r="R224" s="73">
        <f t="shared" si="5"/>
        <v>0</v>
      </c>
      <c r="S224" s="73">
        <f t="shared" si="5"/>
        <v>0</v>
      </c>
      <c r="T224" s="73">
        <f t="shared" si="5"/>
        <v>0</v>
      </c>
      <c r="U224" s="73">
        <f t="shared" si="5"/>
        <v>0</v>
      </c>
      <c r="V224" s="73">
        <f t="shared" si="6"/>
        <v>0</v>
      </c>
      <c r="W224" s="73">
        <f t="shared" si="6"/>
        <v>0</v>
      </c>
      <c r="X224" s="73">
        <f t="shared" si="6"/>
        <v>0</v>
      </c>
      <c r="Y224" s="73">
        <f t="shared" si="6"/>
        <v>0</v>
      </c>
      <c r="Z224" s="73">
        <f t="shared" si="6"/>
        <v>0</v>
      </c>
      <c r="AA224" s="73">
        <f t="shared" si="6"/>
        <v>0</v>
      </c>
    </row>
    <row r="225" spans="2:23" ht="15.75" customHeight="1" x14ac:dyDescent="0.25">
      <c r="B225" s="78"/>
      <c r="C225" s="84"/>
      <c r="E225" s="80"/>
    </row>
    <row r="226" spans="2:23" ht="15.75" customHeight="1" x14ac:dyDescent="0.25">
      <c r="B226" s="78"/>
      <c r="C226" s="85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5.75" customHeight="1" x14ac:dyDescent="0.25">
      <c r="B227" s="78"/>
      <c r="C227" s="84"/>
      <c r="E227" s="80"/>
    </row>
    <row r="228" spans="2:23" ht="15.75" customHeight="1" x14ac:dyDescent="0.25">
      <c r="B228" s="78"/>
      <c r="C228" s="84"/>
      <c r="E228" s="80"/>
    </row>
    <row r="229" spans="2:23" ht="15.75" customHeight="1" x14ac:dyDescent="0.25">
      <c r="B229" s="78"/>
      <c r="C229" s="84"/>
      <c r="E229" s="80"/>
    </row>
    <row r="230" spans="2:23" ht="15.75" customHeight="1" x14ac:dyDescent="0.25">
      <c r="B230" s="78"/>
      <c r="C230" s="84"/>
      <c r="E230" s="80"/>
    </row>
    <row r="231" spans="2:23" ht="15.75" customHeight="1" x14ac:dyDescent="0.25">
      <c r="B231" s="78"/>
      <c r="C231" s="84"/>
      <c r="E231" s="80"/>
    </row>
    <row r="232" spans="2:23" ht="15.75" customHeight="1" x14ac:dyDescent="0.25">
      <c r="B232" s="78"/>
      <c r="C232" s="84"/>
      <c r="E232" s="80"/>
    </row>
    <row r="233" spans="2:23" ht="15.75" customHeight="1" x14ac:dyDescent="0.25">
      <c r="B233" s="78"/>
      <c r="C233" s="84"/>
      <c r="E233" s="80"/>
    </row>
    <row r="234" spans="2:23" ht="15.75" customHeight="1" x14ac:dyDescent="0.25">
      <c r="B234" s="78"/>
      <c r="C234" s="84"/>
      <c r="E234" s="80"/>
    </row>
    <row r="235" spans="2:23" ht="15.75" customHeight="1" x14ac:dyDescent="0.25">
      <c r="B235" s="78"/>
      <c r="C235" s="84"/>
      <c r="E235" s="80"/>
    </row>
    <row r="236" spans="2:23" ht="15.75" customHeight="1" x14ac:dyDescent="0.25">
      <c r="B236" s="78"/>
      <c r="C236" s="84"/>
      <c r="E236" s="80"/>
    </row>
    <row r="237" spans="2:23" ht="15.75" customHeight="1" x14ac:dyDescent="0.25">
      <c r="B237" s="78"/>
      <c r="C237" s="84"/>
      <c r="E237" s="80"/>
    </row>
    <row r="238" spans="2:23" ht="15.75" customHeight="1" x14ac:dyDescent="0.25">
      <c r="B238" s="78"/>
      <c r="C238" s="84"/>
      <c r="E238" s="80"/>
    </row>
    <row r="239" spans="2:23" ht="15.75" customHeight="1" x14ac:dyDescent="0.25">
      <c r="B239" s="78"/>
      <c r="C239" s="84"/>
      <c r="E239" s="80"/>
    </row>
    <row r="240" spans="2:23" ht="15.75" customHeight="1" x14ac:dyDescent="0.25">
      <c r="B240" s="78"/>
      <c r="C240" s="84"/>
      <c r="E240" s="80"/>
    </row>
    <row r="241" spans="2:5" ht="15.75" customHeight="1" x14ac:dyDescent="0.25">
      <c r="B241" s="78"/>
      <c r="C241" s="84"/>
      <c r="E241" s="80"/>
    </row>
    <row r="242" spans="2:5" ht="15.75" customHeight="1" x14ac:dyDescent="0.25">
      <c r="B242" s="78"/>
      <c r="C242" s="84"/>
      <c r="E242" s="80"/>
    </row>
    <row r="243" spans="2:5" ht="15.75" customHeight="1" x14ac:dyDescent="0.25">
      <c r="B243" s="78"/>
      <c r="C243" s="84"/>
      <c r="E243" s="80"/>
    </row>
    <row r="244" spans="2:5" ht="15.75" customHeight="1" x14ac:dyDescent="0.25">
      <c r="B244" s="78"/>
      <c r="C244" s="84"/>
      <c r="E244" s="80"/>
    </row>
    <row r="245" spans="2:5" ht="15.75" customHeight="1" x14ac:dyDescent="0.25">
      <c r="B245" s="78"/>
      <c r="C245" s="84"/>
      <c r="E245" s="80"/>
    </row>
    <row r="246" spans="2:5" ht="15.75" customHeight="1" x14ac:dyDescent="0.25">
      <c r="B246" s="78"/>
      <c r="C246" s="84"/>
      <c r="E246" s="80"/>
    </row>
    <row r="247" spans="2:5" ht="15.75" customHeight="1" x14ac:dyDescent="0.25">
      <c r="B247" s="78"/>
      <c r="C247" s="84"/>
      <c r="E247" s="80"/>
    </row>
    <row r="248" spans="2:5" ht="15.75" customHeight="1" x14ac:dyDescent="0.25">
      <c r="B248" s="78"/>
      <c r="C248" s="84"/>
      <c r="E248" s="80"/>
    </row>
    <row r="249" spans="2:5" ht="15.75" customHeight="1" x14ac:dyDescent="0.25">
      <c r="B249" s="78"/>
      <c r="C249" s="84"/>
      <c r="E249" s="80"/>
    </row>
    <row r="250" spans="2:5" ht="15.75" customHeight="1" x14ac:dyDescent="0.25">
      <c r="B250" s="78"/>
      <c r="C250" s="84"/>
      <c r="E250" s="80"/>
    </row>
    <row r="251" spans="2:5" ht="15.75" customHeight="1" x14ac:dyDescent="0.25">
      <c r="B251" s="78"/>
      <c r="C251" s="84"/>
      <c r="E251" s="80"/>
    </row>
    <row r="252" spans="2:5" ht="15.75" customHeight="1" x14ac:dyDescent="0.25">
      <c r="B252" s="78"/>
      <c r="C252" s="84"/>
      <c r="E252" s="80"/>
    </row>
    <row r="253" spans="2:5" ht="15.75" customHeight="1" x14ac:dyDescent="0.25">
      <c r="B253" s="78"/>
      <c r="C253" s="84"/>
      <c r="E253" s="80"/>
    </row>
    <row r="254" spans="2:5" ht="15.75" customHeight="1" x14ac:dyDescent="0.25">
      <c r="B254" s="78"/>
      <c r="C254" s="84"/>
      <c r="E254" s="80"/>
    </row>
    <row r="255" spans="2:5" ht="15.75" customHeight="1" x14ac:dyDescent="0.25">
      <c r="B255" s="78"/>
      <c r="C255" s="84"/>
      <c r="E255" s="80"/>
    </row>
    <row r="256" spans="2:5" ht="15.75" customHeight="1" x14ac:dyDescent="0.25">
      <c r="B256" s="78"/>
      <c r="C256" s="84"/>
      <c r="E256" s="80"/>
    </row>
    <row r="257" spans="2:5" ht="15.75" customHeight="1" x14ac:dyDescent="0.25">
      <c r="B257" s="78"/>
      <c r="C257" s="84"/>
      <c r="E257" s="80"/>
    </row>
    <row r="258" spans="2:5" ht="15.75" customHeight="1" x14ac:dyDescent="0.25">
      <c r="B258" s="78"/>
      <c r="C258" s="84"/>
      <c r="E258" s="80"/>
    </row>
    <row r="259" spans="2:5" ht="15.75" customHeight="1" x14ac:dyDescent="0.25">
      <c r="B259" s="78"/>
      <c r="C259" s="84"/>
      <c r="E259" s="80"/>
    </row>
    <row r="260" spans="2:5" ht="15.75" customHeight="1" x14ac:dyDescent="0.25">
      <c r="B260" s="78"/>
      <c r="C260" s="84"/>
      <c r="E260" s="80"/>
    </row>
    <row r="261" spans="2:5" ht="15.75" customHeight="1" x14ac:dyDescent="0.25">
      <c r="B261" s="78"/>
      <c r="C261" s="84"/>
      <c r="E261" s="80"/>
    </row>
    <row r="262" spans="2:5" ht="15.75" customHeight="1" x14ac:dyDescent="0.25">
      <c r="B262" s="78"/>
      <c r="C262" s="84"/>
      <c r="E262" s="80"/>
    </row>
    <row r="263" spans="2:5" ht="15.75" customHeight="1" x14ac:dyDescent="0.25">
      <c r="B263" s="78"/>
      <c r="C263" s="84"/>
      <c r="E263" s="80"/>
    </row>
    <row r="264" spans="2:5" ht="15.75" customHeight="1" x14ac:dyDescent="0.25">
      <c r="B264" s="78"/>
      <c r="C264" s="84"/>
      <c r="E264" s="80"/>
    </row>
    <row r="265" spans="2:5" ht="15.75" customHeight="1" x14ac:dyDescent="0.25">
      <c r="B265" s="78"/>
      <c r="C265" s="84"/>
      <c r="E265" s="80"/>
    </row>
    <row r="266" spans="2:5" ht="15.75" customHeight="1" x14ac:dyDescent="0.25">
      <c r="B266" s="78"/>
      <c r="C266" s="84"/>
      <c r="E266" s="80"/>
    </row>
    <row r="267" spans="2:5" ht="15.75" customHeight="1" x14ac:dyDescent="0.25">
      <c r="B267" s="78"/>
      <c r="C267" s="84"/>
      <c r="E267" s="80"/>
    </row>
    <row r="268" spans="2:5" ht="15.75" customHeight="1" x14ac:dyDescent="0.25">
      <c r="B268" s="78"/>
      <c r="C268" s="84"/>
      <c r="E268" s="80"/>
    </row>
    <row r="269" spans="2:5" ht="15.75" customHeight="1" x14ac:dyDescent="0.25">
      <c r="B269" s="78"/>
      <c r="C269" s="84"/>
      <c r="E269" s="80"/>
    </row>
    <row r="270" spans="2:5" ht="15.75" customHeight="1" x14ac:dyDescent="0.25">
      <c r="B270" s="78"/>
      <c r="C270" s="84"/>
      <c r="E270" s="80"/>
    </row>
    <row r="271" spans="2:5" ht="15.75" customHeight="1" x14ac:dyDescent="0.25">
      <c r="B271" s="78"/>
      <c r="C271" s="84"/>
      <c r="E271" s="80"/>
    </row>
    <row r="272" spans="2:5" ht="15.75" customHeight="1" x14ac:dyDescent="0.25">
      <c r="B272" s="78"/>
      <c r="C272" s="84"/>
      <c r="E272" s="80"/>
    </row>
    <row r="273" spans="2:5" ht="15.75" customHeight="1" x14ac:dyDescent="0.25">
      <c r="B273" s="78"/>
      <c r="C273" s="84"/>
      <c r="E273" s="80"/>
    </row>
    <row r="274" spans="2:5" ht="15.75" customHeight="1" x14ac:dyDescent="0.25">
      <c r="B274" s="78"/>
      <c r="C274" s="84"/>
      <c r="E274" s="80"/>
    </row>
    <row r="275" spans="2:5" ht="15.75" customHeight="1" x14ac:dyDescent="0.25">
      <c r="B275" s="78"/>
      <c r="C275" s="84"/>
      <c r="E275" s="80"/>
    </row>
    <row r="276" spans="2:5" ht="15.75" customHeight="1" x14ac:dyDescent="0.25">
      <c r="B276" s="78"/>
      <c r="C276" s="84"/>
      <c r="E276" s="80"/>
    </row>
    <row r="277" spans="2:5" ht="15.75" customHeight="1" x14ac:dyDescent="0.25">
      <c r="B277" s="78"/>
      <c r="C277" s="84"/>
      <c r="E277" s="80"/>
    </row>
    <row r="278" spans="2:5" ht="15.75" customHeight="1" x14ac:dyDescent="0.25">
      <c r="B278" s="78"/>
      <c r="C278" s="84"/>
      <c r="E278" s="80"/>
    </row>
    <row r="279" spans="2:5" ht="15.75" customHeight="1" x14ac:dyDescent="0.25">
      <c r="B279" s="78"/>
      <c r="C279" s="84"/>
      <c r="E279" s="80"/>
    </row>
    <row r="280" spans="2:5" ht="15.75" customHeight="1" x14ac:dyDescent="0.25">
      <c r="B280" s="78"/>
      <c r="C280" s="84"/>
      <c r="E280" s="80"/>
    </row>
    <row r="281" spans="2:5" ht="15.75" customHeight="1" x14ac:dyDescent="0.25">
      <c r="B281" s="78"/>
      <c r="C281" s="84"/>
      <c r="E281" s="80"/>
    </row>
    <row r="282" spans="2:5" ht="15.75" customHeight="1" x14ac:dyDescent="0.25">
      <c r="B282" s="78"/>
      <c r="C282" s="84"/>
      <c r="E282" s="80"/>
    </row>
    <row r="283" spans="2:5" ht="15.75" customHeight="1" x14ac:dyDescent="0.25">
      <c r="B283" s="78"/>
      <c r="C283" s="84"/>
      <c r="E283" s="80"/>
    </row>
    <row r="284" spans="2:5" ht="15.75" customHeight="1" x14ac:dyDescent="0.25">
      <c r="B284" s="78"/>
      <c r="C284" s="84"/>
      <c r="E284" s="80"/>
    </row>
    <row r="285" spans="2:5" ht="15.75" customHeight="1" x14ac:dyDescent="0.25">
      <c r="B285" s="78"/>
      <c r="C285" s="84"/>
      <c r="E285" s="80"/>
    </row>
    <row r="286" spans="2:5" ht="15.75" customHeight="1" x14ac:dyDescent="0.25">
      <c r="B286" s="78"/>
      <c r="C286" s="84"/>
      <c r="E286" s="80"/>
    </row>
    <row r="287" spans="2:5" ht="15.75" customHeight="1" x14ac:dyDescent="0.25">
      <c r="B287" s="78"/>
      <c r="C287" s="84"/>
      <c r="E287" s="80"/>
    </row>
    <row r="288" spans="2:5" ht="15.75" customHeight="1" x14ac:dyDescent="0.25">
      <c r="B288" s="78"/>
      <c r="C288" s="84"/>
      <c r="E288" s="80"/>
    </row>
    <row r="289" spans="2:5" ht="15.75" customHeight="1" x14ac:dyDescent="0.25">
      <c r="B289" s="78"/>
      <c r="C289" s="84"/>
      <c r="E289" s="80"/>
    </row>
    <row r="290" spans="2:5" ht="15.75" customHeight="1" x14ac:dyDescent="0.25">
      <c r="B290" s="78"/>
      <c r="C290" s="84"/>
      <c r="E290" s="80"/>
    </row>
    <row r="291" spans="2:5" ht="15.75" customHeight="1" x14ac:dyDescent="0.25">
      <c r="B291" s="78"/>
      <c r="C291" s="84"/>
      <c r="E291" s="80"/>
    </row>
    <row r="292" spans="2:5" ht="15.75" customHeight="1" x14ac:dyDescent="0.25">
      <c r="B292" s="78"/>
      <c r="C292" s="84"/>
      <c r="E292" s="80"/>
    </row>
    <row r="293" spans="2:5" ht="15.75" customHeight="1" x14ac:dyDescent="0.25">
      <c r="B293" s="78"/>
      <c r="C293" s="84"/>
      <c r="E293" s="80"/>
    </row>
    <row r="294" spans="2:5" ht="15.75" customHeight="1" x14ac:dyDescent="0.25">
      <c r="B294" s="78"/>
      <c r="C294" s="84"/>
      <c r="E294" s="80"/>
    </row>
    <row r="295" spans="2:5" ht="15.75" customHeight="1" x14ac:dyDescent="0.25">
      <c r="B295" s="78"/>
      <c r="C295" s="84"/>
      <c r="E295" s="80"/>
    </row>
    <row r="296" spans="2:5" ht="15.75" customHeight="1" x14ac:dyDescent="0.25">
      <c r="B296" s="78"/>
      <c r="C296" s="84"/>
      <c r="E296" s="80"/>
    </row>
    <row r="297" spans="2:5" ht="15.75" customHeight="1" x14ac:dyDescent="0.25">
      <c r="B297" s="78"/>
      <c r="C297" s="84"/>
      <c r="E297" s="80"/>
    </row>
    <row r="298" spans="2:5" ht="15.75" customHeight="1" x14ac:dyDescent="0.25">
      <c r="B298" s="78"/>
      <c r="C298" s="84"/>
      <c r="E298" s="80"/>
    </row>
    <row r="299" spans="2:5" ht="15.75" customHeight="1" x14ac:dyDescent="0.25">
      <c r="B299" s="78"/>
      <c r="C299" s="84"/>
      <c r="E299" s="80"/>
    </row>
    <row r="300" spans="2:5" ht="15.75" customHeight="1" x14ac:dyDescent="0.25">
      <c r="B300" s="78"/>
      <c r="C300" s="84"/>
      <c r="E300" s="80"/>
    </row>
    <row r="301" spans="2:5" ht="15.75" customHeight="1" x14ac:dyDescent="0.25">
      <c r="B301" s="78"/>
      <c r="C301" s="84"/>
      <c r="E301" s="80"/>
    </row>
    <row r="302" spans="2:5" ht="15.75" customHeight="1" x14ac:dyDescent="0.25">
      <c r="B302" s="78"/>
      <c r="C302" s="84"/>
      <c r="E302" s="80"/>
    </row>
    <row r="303" spans="2:5" ht="15.75" customHeight="1" x14ac:dyDescent="0.25">
      <c r="B303" s="78"/>
      <c r="C303" s="84"/>
      <c r="E303" s="80"/>
    </row>
    <row r="304" spans="2:5" ht="15.75" customHeight="1" x14ac:dyDescent="0.25">
      <c r="B304" s="78"/>
      <c r="C304" s="84"/>
      <c r="E304" s="80"/>
    </row>
    <row r="305" spans="2:5" ht="15.75" customHeight="1" x14ac:dyDescent="0.25">
      <c r="B305" s="78"/>
      <c r="C305" s="84"/>
      <c r="E305" s="80"/>
    </row>
    <row r="306" spans="2:5" ht="15.75" customHeight="1" x14ac:dyDescent="0.25">
      <c r="B306" s="78"/>
      <c r="C306" s="84"/>
      <c r="E306" s="80"/>
    </row>
    <row r="307" spans="2:5" ht="15.75" customHeight="1" x14ac:dyDescent="0.25">
      <c r="B307" s="78"/>
      <c r="C307" s="84"/>
      <c r="E307" s="80"/>
    </row>
    <row r="308" spans="2:5" ht="15.75" customHeight="1" x14ac:dyDescent="0.25">
      <c r="B308" s="78"/>
      <c r="C308" s="84"/>
      <c r="E308" s="80"/>
    </row>
    <row r="309" spans="2:5" ht="15.75" customHeight="1" x14ac:dyDescent="0.25">
      <c r="B309" s="78"/>
      <c r="C309" s="84"/>
      <c r="E309" s="80"/>
    </row>
    <row r="310" spans="2:5" ht="15.75" customHeight="1" x14ac:dyDescent="0.25">
      <c r="B310" s="78"/>
      <c r="C310" s="84"/>
      <c r="E310" s="80"/>
    </row>
    <row r="311" spans="2:5" ht="15.75" customHeight="1" x14ac:dyDescent="0.25">
      <c r="B311" s="78"/>
      <c r="C311" s="84"/>
      <c r="E311" s="80"/>
    </row>
    <row r="312" spans="2:5" ht="15.75" customHeight="1" x14ac:dyDescent="0.25">
      <c r="B312" s="78"/>
      <c r="C312" s="84"/>
      <c r="E312" s="80"/>
    </row>
    <row r="313" spans="2:5" ht="15.75" customHeight="1" x14ac:dyDescent="0.25">
      <c r="B313" s="78"/>
      <c r="C313" s="84"/>
      <c r="E313" s="80"/>
    </row>
    <row r="314" spans="2:5" ht="15.75" customHeight="1" x14ac:dyDescent="0.25">
      <c r="B314" s="78"/>
      <c r="C314" s="84"/>
      <c r="E314" s="80"/>
    </row>
    <row r="315" spans="2:5" ht="15.75" customHeight="1" x14ac:dyDescent="0.25">
      <c r="B315" s="78"/>
      <c r="C315" s="84"/>
      <c r="E315" s="80"/>
    </row>
    <row r="316" spans="2:5" ht="15.75" customHeight="1" x14ac:dyDescent="0.25">
      <c r="B316" s="78"/>
      <c r="C316" s="84"/>
      <c r="E316" s="80"/>
    </row>
    <row r="317" spans="2:5" ht="15.75" customHeight="1" x14ac:dyDescent="0.25">
      <c r="B317" s="78"/>
      <c r="C317" s="84"/>
      <c r="E317" s="80"/>
    </row>
    <row r="318" spans="2:5" ht="15.75" customHeight="1" x14ac:dyDescent="0.25">
      <c r="B318" s="78"/>
      <c r="C318" s="84"/>
      <c r="E318" s="80"/>
    </row>
    <row r="319" spans="2:5" ht="15.75" customHeight="1" x14ac:dyDescent="0.25">
      <c r="B319" s="78"/>
      <c r="C319" s="84"/>
      <c r="E319" s="80"/>
    </row>
    <row r="320" spans="2:5" ht="15.75" customHeight="1" x14ac:dyDescent="0.25">
      <c r="B320" s="78"/>
      <c r="C320" s="84"/>
      <c r="E320" s="80"/>
    </row>
    <row r="321" spans="2:5" ht="15.75" customHeight="1" x14ac:dyDescent="0.25">
      <c r="B321" s="78"/>
      <c r="C321" s="84"/>
      <c r="E321" s="80"/>
    </row>
    <row r="322" spans="2:5" ht="15.75" customHeight="1" x14ac:dyDescent="0.25">
      <c r="B322" s="78"/>
      <c r="C322" s="84"/>
      <c r="E322" s="80"/>
    </row>
    <row r="323" spans="2:5" ht="15.75" customHeight="1" x14ac:dyDescent="0.25">
      <c r="B323" s="78"/>
      <c r="C323" s="84"/>
      <c r="E323" s="80"/>
    </row>
    <row r="324" spans="2:5" ht="15.75" customHeight="1" x14ac:dyDescent="0.25">
      <c r="B324" s="78"/>
      <c r="C324" s="84"/>
      <c r="E324" s="80"/>
    </row>
    <row r="325" spans="2:5" ht="15.75" customHeight="1" x14ac:dyDescent="0.25">
      <c r="B325" s="78"/>
      <c r="C325" s="84"/>
      <c r="E325" s="80"/>
    </row>
    <row r="326" spans="2:5" ht="15.75" customHeight="1" x14ac:dyDescent="0.25">
      <c r="B326" s="78"/>
      <c r="C326" s="84"/>
      <c r="E326" s="80"/>
    </row>
    <row r="327" spans="2:5" ht="15.75" customHeight="1" x14ac:dyDescent="0.25">
      <c r="B327" s="78"/>
      <c r="C327" s="84"/>
      <c r="E327" s="80"/>
    </row>
    <row r="328" spans="2:5" ht="15.75" customHeight="1" x14ac:dyDescent="0.25">
      <c r="B328" s="78"/>
      <c r="C328" s="84"/>
      <c r="E328" s="80"/>
    </row>
    <row r="329" spans="2:5" ht="15.75" customHeight="1" x14ac:dyDescent="0.25">
      <c r="B329" s="78"/>
      <c r="C329" s="84"/>
      <c r="E329" s="80"/>
    </row>
    <row r="330" spans="2:5" ht="15.75" customHeight="1" x14ac:dyDescent="0.25">
      <c r="B330" s="78"/>
      <c r="C330" s="84"/>
      <c r="E330" s="80"/>
    </row>
    <row r="331" spans="2:5" ht="15.75" customHeight="1" x14ac:dyDescent="0.25">
      <c r="B331" s="78"/>
      <c r="C331" s="84"/>
      <c r="E331" s="80"/>
    </row>
    <row r="332" spans="2:5" ht="15.75" customHeight="1" x14ac:dyDescent="0.25">
      <c r="B332" s="78"/>
      <c r="C332" s="84"/>
      <c r="E332" s="80"/>
    </row>
    <row r="333" spans="2:5" ht="15.75" customHeight="1" x14ac:dyDescent="0.25">
      <c r="B333" s="78"/>
      <c r="C333" s="84"/>
      <c r="E333" s="80"/>
    </row>
    <row r="334" spans="2:5" ht="15.75" customHeight="1" x14ac:dyDescent="0.25">
      <c r="B334" s="78"/>
      <c r="C334" s="84"/>
      <c r="E334" s="80"/>
    </row>
    <row r="335" spans="2:5" ht="15.75" customHeight="1" x14ac:dyDescent="0.25">
      <c r="B335" s="78"/>
      <c r="C335" s="84"/>
      <c r="E335" s="80"/>
    </row>
    <row r="336" spans="2:5" ht="15.75" customHeight="1" x14ac:dyDescent="0.25">
      <c r="B336" s="78"/>
      <c r="C336" s="84"/>
      <c r="E336" s="80"/>
    </row>
    <row r="337" spans="2:5" ht="15.75" customHeight="1" x14ac:dyDescent="0.25">
      <c r="B337" s="78"/>
      <c r="C337" s="84"/>
      <c r="E337" s="80"/>
    </row>
    <row r="338" spans="2:5" ht="15.75" customHeight="1" x14ac:dyDescent="0.25">
      <c r="B338" s="78"/>
      <c r="C338" s="84"/>
      <c r="E338" s="80"/>
    </row>
    <row r="339" spans="2:5" ht="15.75" customHeight="1" x14ac:dyDescent="0.25">
      <c r="B339" s="78"/>
      <c r="C339" s="84"/>
      <c r="E339" s="80"/>
    </row>
    <row r="340" spans="2:5" ht="15.75" customHeight="1" x14ac:dyDescent="0.25">
      <c r="B340" s="78"/>
      <c r="C340" s="84"/>
      <c r="E340" s="80"/>
    </row>
    <row r="341" spans="2:5" ht="15.75" customHeight="1" x14ac:dyDescent="0.25">
      <c r="B341" s="78"/>
      <c r="C341" s="84"/>
      <c r="E341" s="80"/>
    </row>
    <row r="342" spans="2:5" ht="15.75" customHeight="1" x14ac:dyDescent="0.25">
      <c r="B342" s="78"/>
      <c r="C342" s="84"/>
      <c r="E342" s="80"/>
    </row>
    <row r="343" spans="2:5" ht="15.75" customHeight="1" x14ac:dyDescent="0.25">
      <c r="B343" s="78"/>
      <c r="C343" s="84"/>
      <c r="E343" s="80"/>
    </row>
    <row r="344" spans="2:5" ht="15.75" customHeight="1" x14ac:dyDescent="0.25">
      <c r="B344" s="78"/>
      <c r="C344" s="84"/>
      <c r="E344" s="80"/>
    </row>
    <row r="345" spans="2:5" ht="15.75" customHeight="1" x14ac:dyDescent="0.25">
      <c r="B345" s="78"/>
      <c r="C345" s="84"/>
      <c r="E345" s="80"/>
    </row>
    <row r="346" spans="2:5" ht="15.75" customHeight="1" x14ac:dyDescent="0.25">
      <c r="B346" s="78"/>
      <c r="C346" s="84"/>
      <c r="E346" s="80"/>
    </row>
    <row r="347" spans="2:5" ht="15.75" customHeight="1" x14ac:dyDescent="0.25">
      <c r="B347" s="78"/>
      <c r="C347" s="84"/>
      <c r="E347" s="80"/>
    </row>
    <row r="348" spans="2:5" ht="15.75" customHeight="1" x14ac:dyDescent="0.25">
      <c r="B348" s="78"/>
      <c r="C348" s="84"/>
      <c r="E348" s="80"/>
    </row>
    <row r="349" spans="2:5" ht="15.75" customHeight="1" x14ac:dyDescent="0.25">
      <c r="B349" s="78"/>
      <c r="C349" s="84"/>
      <c r="E349" s="80"/>
    </row>
    <row r="350" spans="2:5" ht="15.75" customHeight="1" x14ac:dyDescent="0.25">
      <c r="B350" s="78"/>
      <c r="C350" s="84"/>
      <c r="E350" s="80"/>
    </row>
    <row r="351" spans="2:5" ht="15.75" customHeight="1" x14ac:dyDescent="0.25">
      <c r="B351" s="78"/>
      <c r="C351" s="84"/>
      <c r="E351" s="80"/>
    </row>
    <row r="352" spans="2:5" ht="15.75" customHeight="1" x14ac:dyDescent="0.25">
      <c r="B352" s="78"/>
      <c r="C352" s="84"/>
      <c r="E352" s="80"/>
    </row>
    <row r="353" spans="2:5" ht="15.75" customHeight="1" x14ac:dyDescent="0.25">
      <c r="B353" s="78"/>
      <c r="C353" s="84"/>
      <c r="E353" s="80"/>
    </row>
    <row r="354" spans="2:5" ht="15.75" customHeight="1" x14ac:dyDescent="0.25">
      <c r="B354" s="78"/>
      <c r="C354" s="84"/>
      <c r="E354" s="80"/>
    </row>
    <row r="355" spans="2:5" ht="15.75" customHeight="1" x14ac:dyDescent="0.25">
      <c r="B355" s="78"/>
      <c r="C355" s="84"/>
      <c r="E355" s="80"/>
    </row>
    <row r="356" spans="2:5" ht="15.75" customHeight="1" x14ac:dyDescent="0.25">
      <c r="B356" s="78"/>
      <c r="C356" s="84"/>
      <c r="E356" s="80"/>
    </row>
    <row r="357" spans="2:5" ht="15.75" customHeight="1" x14ac:dyDescent="0.25">
      <c r="B357" s="78"/>
      <c r="C357" s="84"/>
      <c r="E357" s="80"/>
    </row>
    <row r="358" spans="2:5" ht="15.75" customHeight="1" x14ac:dyDescent="0.25">
      <c r="B358" s="78"/>
      <c r="C358" s="84"/>
      <c r="E358" s="80"/>
    </row>
    <row r="359" spans="2:5" ht="15.75" customHeight="1" x14ac:dyDescent="0.25">
      <c r="B359" s="78"/>
      <c r="C359" s="84"/>
      <c r="E359" s="80"/>
    </row>
    <row r="360" spans="2:5" ht="15.75" customHeight="1" x14ac:dyDescent="0.25">
      <c r="B360" s="78"/>
      <c r="C360" s="84"/>
      <c r="E360" s="80"/>
    </row>
    <row r="361" spans="2:5" ht="15.75" customHeight="1" x14ac:dyDescent="0.25">
      <c r="B361" s="78"/>
      <c r="C361" s="84"/>
      <c r="E361" s="80"/>
    </row>
    <row r="362" spans="2:5" ht="15.75" customHeight="1" x14ac:dyDescent="0.25">
      <c r="B362" s="78"/>
      <c r="C362" s="84"/>
      <c r="E362" s="80"/>
    </row>
    <row r="363" spans="2:5" ht="15.75" customHeight="1" x14ac:dyDescent="0.25">
      <c r="B363" s="78"/>
      <c r="C363" s="84"/>
      <c r="E363" s="80"/>
    </row>
    <row r="364" spans="2:5" ht="15.75" customHeight="1" x14ac:dyDescent="0.25">
      <c r="B364" s="78"/>
      <c r="C364" s="84"/>
      <c r="E364" s="80"/>
    </row>
    <row r="365" spans="2:5" ht="15.75" customHeight="1" x14ac:dyDescent="0.25">
      <c r="B365" s="78"/>
      <c r="C365" s="84"/>
      <c r="E365" s="80"/>
    </row>
    <row r="366" spans="2:5" ht="15.75" customHeight="1" x14ac:dyDescent="0.25">
      <c r="B366" s="78"/>
      <c r="C366" s="84"/>
      <c r="E366" s="80"/>
    </row>
    <row r="367" spans="2:5" ht="15.75" customHeight="1" x14ac:dyDescent="0.25">
      <c r="B367" s="78"/>
      <c r="C367" s="84"/>
      <c r="E367" s="80"/>
    </row>
    <row r="368" spans="2:5" ht="15.75" customHeight="1" x14ac:dyDescent="0.25">
      <c r="B368" s="78"/>
      <c r="C368" s="84"/>
      <c r="E368" s="80"/>
    </row>
    <row r="369" spans="2:5" ht="15.75" customHeight="1" x14ac:dyDescent="0.25">
      <c r="B369" s="78"/>
      <c r="C369" s="84"/>
      <c r="E369" s="80"/>
    </row>
    <row r="370" spans="2:5" ht="15.75" customHeight="1" x14ac:dyDescent="0.25">
      <c r="B370" s="78"/>
      <c r="C370" s="84"/>
      <c r="E370" s="80"/>
    </row>
    <row r="371" spans="2:5" ht="15.75" customHeight="1" x14ac:dyDescent="0.25">
      <c r="B371" s="78"/>
      <c r="C371" s="84"/>
      <c r="E371" s="80"/>
    </row>
    <row r="372" spans="2:5" ht="15.75" customHeight="1" x14ac:dyDescent="0.25">
      <c r="B372" s="78"/>
      <c r="C372" s="84"/>
      <c r="E372" s="80"/>
    </row>
    <row r="373" spans="2:5" ht="15.75" customHeight="1" x14ac:dyDescent="0.25">
      <c r="B373" s="78"/>
      <c r="C373" s="84"/>
      <c r="E373" s="80"/>
    </row>
    <row r="374" spans="2:5" ht="15.75" customHeight="1" x14ac:dyDescent="0.25">
      <c r="B374" s="78"/>
      <c r="C374" s="84"/>
      <c r="E374" s="80"/>
    </row>
    <row r="375" spans="2:5" ht="15.75" customHeight="1" x14ac:dyDescent="0.25">
      <c r="B375" s="78"/>
      <c r="C375" s="84"/>
      <c r="E375" s="80"/>
    </row>
    <row r="376" spans="2:5" ht="15.75" customHeight="1" x14ac:dyDescent="0.25">
      <c r="B376" s="78"/>
      <c r="C376" s="84"/>
      <c r="E376" s="80"/>
    </row>
    <row r="377" spans="2:5" ht="15.75" customHeight="1" x14ac:dyDescent="0.25">
      <c r="B377" s="78"/>
      <c r="C377" s="84"/>
      <c r="E377" s="80"/>
    </row>
    <row r="378" spans="2:5" ht="15.75" customHeight="1" x14ac:dyDescent="0.25">
      <c r="B378" s="78"/>
      <c r="C378" s="84"/>
      <c r="E378" s="80"/>
    </row>
    <row r="379" spans="2:5" ht="15.75" customHeight="1" x14ac:dyDescent="0.25">
      <c r="B379" s="78"/>
      <c r="C379" s="84"/>
      <c r="E379" s="80"/>
    </row>
    <row r="380" spans="2:5" ht="15.75" customHeight="1" x14ac:dyDescent="0.25">
      <c r="B380" s="78"/>
      <c r="C380" s="84"/>
      <c r="E380" s="80"/>
    </row>
    <row r="381" spans="2:5" ht="15.75" customHeight="1" x14ac:dyDescent="0.25">
      <c r="B381" s="78"/>
      <c r="C381" s="84"/>
      <c r="E381" s="80"/>
    </row>
    <row r="382" spans="2:5" ht="15.75" customHeight="1" x14ac:dyDescent="0.25">
      <c r="B382" s="78"/>
      <c r="C382" s="84"/>
      <c r="E382" s="80"/>
    </row>
    <row r="383" spans="2:5" ht="15.75" customHeight="1" x14ac:dyDescent="0.25">
      <c r="B383" s="78"/>
      <c r="C383" s="84"/>
      <c r="E383" s="80"/>
    </row>
    <row r="384" spans="2:5" ht="15.75" customHeight="1" x14ac:dyDescent="0.25">
      <c r="B384" s="78"/>
      <c r="C384" s="84"/>
      <c r="E384" s="80"/>
    </row>
    <row r="385" spans="2:5" ht="15.75" customHeight="1" x14ac:dyDescent="0.25">
      <c r="B385" s="78"/>
      <c r="C385" s="84"/>
      <c r="E385" s="80"/>
    </row>
    <row r="386" spans="2:5" ht="15.75" customHeight="1" x14ac:dyDescent="0.25">
      <c r="B386" s="78"/>
      <c r="C386" s="84"/>
      <c r="E386" s="80"/>
    </row>
    <row r="387" spans="2:5" ht="15.75" customHeight="1" x14ac:dyDescent="0.25">
      <c r="B387" s="78"/>
      <c r="C387" s="84"/>
      <c r="E387" s="80"/>
    </row>
    <row r="388" spans="2:5" ht="15.75" customHeight="1" x14ac:dyDescent="0.25">
      <c r="B388" s="78"/>
      <c r="C388" s="84"/>
      <c r="E388" s="80"/>
    </row>
    <row r="389" spans="2:5" ht="15.75" customHeight="1" x14ac:dyDescent="0.25">
      <c r="B389" s="78"/>
      <c r="C389" s="84"/>
      <c r="E389" s="80"/>
    </row>
    <row r="390" spans="2:5" ht="15.75" customHeight="1" x14ac:dyDescent="0.25">
      <c r="B390" s="78"/>
      <c r="C390" s="84"/>
      <c r="E390" s="80"/>
    </row>
    <row r="391" spans="2:5" ht="15.75" customHeight="1" x14ac:dyDescent="0.25">
      <c r="B391" s="78"/>
      <c r="C391" s="84"/>
      <c r="E391" s="80"/>
    </row>
    <row r="392" spans="2:5" ht="15.75" customHeight="1" x14ac:dyDescent="0.25">
      <c r="B392" s="78"/>
      <c r="C392" s="84"/>
      <c r="E392" s="80"/>
    </row>
    <row r="393" spans="2:5" ht="15.75" customHeight="1" x14ac:dyDescent="0.25">
      <c r="B393" s="78"/>
      <c r="C393" s="84"/>
      <c r="E393" s="80"/>
    </row>
    <row r="394" spans="2:5" ht="15.75" customHeight="1" x14ac:dyDescent="0.25">
      <c r="B394" s="78"/>
      <c r="C394" s="84"/>
      <c r="E394" s="80"/>
    </row>
    <row r="395" spans="2:5" ht="15.75" customHeight="1" x14ac:dyDescent="0.25">
      <c r="B395" s="78"/>
      <c r="C395" s="84"/>
      <c r="E395" s="80"/>
    </row>
    <row r="396" spans="2:5" ht="15.75" customHeight="1" x14ac:dyDescent="0.25">
      <c r="B396" s="78"/>
      <c r="C396" s="84"/>
      <c r="E396" s="80"/>
    </row>
    <row r="397" spans="2:5" ht="15.75" customHeight="1" x14ac:dyDescent="0.25">
      <c r="B397" s="78"/>
      <c r="C397" s="84"/>
      <c r="E397" s="80"/>
    </row>
    <row r="398" spans="2:5" ht="15.75" customHeight="1" x14ac:dyDescent="0.25">
      <c r="B398" s="78"/>
      <c r="C398" s="84"/>
      <c r="E398" s="80"/>
    </row>
    <row r="399" spans="2:5" ht="15.75" customHeight="1" x14ac:dyDescent="0.25">
      <c r="B399" s="78"/>
      <c r="C399" s="84"/>
      <c r="E399" s="80"/>
    </row>
    <row r="400" spans="2:5" ht="15.75" customHeight="1" x14ac:dyDescent="0.25">
      <c r="B400" s="78"/>
      <c r="C400" s="84"/>
      <c r="E400" s="80"/>
    </row>
    <row r="401" spans="2:5" ht="15.75" customHeight="1" x14ac:dyDescent="0.25">
      <c r="B401" s="78"/>
      <c r="C401" s="84"/>
      <c r="E401" s="80"/>
    </row>
    <row r="402" spans="2:5" ht="15.75" customHeight="1" x14ac:dyDescent="0.25">
      <c r="B402" s="78"/>
      <c r="C402" s="84"/>
      <c r="E402" s="80"/>
    </row>
    <row r="403" spans="2:5" ht="15.75" customHeight="1" x14ac:dyDescent="0.25">
      <c r="B403" s="78"/>
      <c r="C403" s="84"/>
      <c r="E403" s="80"/>
    </row>
    <row r="404" spans="2:5" ht="15.75" customHeight="1" x14ac:dyDescent="0.25">
      <c r="B404" s="78"/>
      <c r="C404" s="84"/>
      <c r="E404" s="80"/>
    </row>
    <row r="405" spans="2:5" ht="15.75" customHeight="1" x14ac:dyDescent="0.25">
      <c r="B405" s="78"/>
      <c r="C405" s="84"/>
      <c r="E405" s="80"/>
    </row>
    <row r="406" spans="2:5" ht="15.75" customHeight="1" x14ac:dyDescent="0.25">
      <c r="B406" s="78"/>
      <c r="C406" s="84"/>
      <c r="E406" s="80"/>
    </row>
    <row r="407" spans="2:5" ht="15.75" customHeight="1" x14ac:dyDescent="0.25">
      <c r="B407" s="78"/>
      <c r="C407" s="84"/>
      <c r="E407" s="80"/>
    </row>
    <row r="408" spans="2:5" ht="15.75" customHeight="1" x14ac:dyDescent="0.25">
      <c r="B408" s="78"/>
      <c r="C408" s="84"/>
      <c r="E408" s="80"/>
    </row>
    <row r="409" spans="2:5" ht="15.75" customHeight="1" x14ac:dyDescent="0.25">
      <c r="B409" s="78"/>
      <c r="C409" s="84"/>
      <c r="E409" s="80"/>
    </row>
    <row r="410" spans="2:5" ht="15.75" customHeight="1" x14ac:dyDescent="0.25">
      <c r="B410" s="78"/>
      <c r="C410" s="84"/>
      <c r="E410" s="80"/>
    </row>
    <row r="411" spans="2:5" ht="15.75" customHeight="1" x14ac:dyDescent="0.25">
      <c r="B411" s="78"/>
      <c r="C411" s="84"/>
      <c r="E411" s="80"/>
    </row>
    <row r="412" spans="2:5" ht="15.75" customHeight="1" x14ac:dyDescent="0.25">
      <c r="B412" s="78"/>
      <c r="C412" s="84"/>
      <c r="E412" s="80"/>
    </row>
    <row r="413" spans="2:5" ht="15.75" customHeight="1" x14ac:dyDescent="0.25">
      <c r="B413" s="78"/>
      <c r="C413" s="84"/>
      <c r="E413" s="80"/>
    </row>
    <row r="414" spans="2:5" ht="15.75" customHeight="1" x14ac:dyDescent="0.25">
      <c r="B414" s="78"/>
      <c r="C414" s="84"/>
      <c r="E414" s="80"/>
    </row>
    <row r="415" spans="2:5" ht="15.75" customHeight="1" x14ac:dyDescent="0.25">
      <c r="B415" s="78"/>
      <c r="C415" s="84"/>
      <c r="E415" s="80"/>
    </row>
    <row r="416" spans="2:5" ht="15.75" customHeight="1" x14ac:dyDescent="0.25">
      <c r="B416" s="78"/>
      <c r="C416" s="84"/>
      <c r="E416" s="80"/>
    </row>
    <row r="417" spans="2:5" ht="15.75" customHeight="1" x14ac:dyDescent="0.25">
      <c r="B417" s="78"/>
      <c r="C417" s="84"/>
      <c r="E417" s="80"/>
    </row>
    <row r="418" spans="2:5" ht="15.75" customHeight="1" x14ac:dyDescent="0.25">
      <c r="B418" s="78"/>
      <c r="C418" s="84"/>
      <c r="E418" s="80"/>
    </row>
    <row r="419" spans="2:5" ht="15.75" customHeight="1" x14ac:dyDescent="0.25">
      <c r="B419" s="78"/>
      <c r="C419" s="84"/>
      <c r="E419" s="80"/>
    </row>
    <row r="420" spans="2:5" ht="15.75" customHeight="1" x14ac:dyDescent="0.25">
      <c r="B420" s="78"/>
      <c r="C420" s="84"/>
      <c r="E420" s="80"/>
    </row>
    <row r="421" spans="2:5" ht="15.75" customHeight="1" x14ac:dyDescent="0.25">
      <c r="B421" s="78"/>
      <c r="C421" s="84"/>
      <c r="E421" s="80"/>
    </row>
    <row r="422" spans="2:5" ht="15.75" customHeight="1" x14ac:dyDescent="0.25">
      <c r="B422" s="78"/>
      <c r="C422" s="84"/>
      <c r="E422" s="80"/>
    </row>
    <row r="423" spans="2:5" ht="15.75" customHeight="1" x14ac:dyDescent="0.25">
      <c r="B423" s="78"/>
      <c r="C423" s="84"/>
      <c r="E423" s="80"/>
    </row>
    <row r="424" spans="2:5" ht="15.75" customHeight="1" x14ac:dyDescent="0.25">
      <c r="B424" s="78"/>
      <c r="C424" s="84"/>
      <c r="E424" s="80"/>
    </row>
    <row r="425" spans="2:5" ht="15.75" customHeight="1" x14ac:dyDescent="0.25">
      <c r="B425" s="78"/>
      <c r="C425" s="84"/>
      <c r="E425" s="80"/>
    </row>
    <row r="426" spans="2:5" ht="15.75" customHeight="1" x14ac:dyDescent="0.25">
      <c r="B426" s="78"/>
      <c r="C426" s="84"/>
      <c r="E426" s="80"/>
    </row>
    <row r="427" spans="2:5" ht="15.75" customHeight="1" x14ac:dyDescent="0.25">
      <c r="B427" s="78"/>
      <c r="C427" s="84"/>
      <c r="E427" s="80"/>
    </row>
    <row r="428" spans="2:5" ht="15.75" customHeight="1" x14ac:dyDescent="0.25">
      <c r="B428" s="78"/>
      <c r="C428" s="84"/>
      <c r="E428" s="80"/>
    </row>
    <row r="429" spans="2:5" ht="15.75" customHeight="1" x14ac:dyDescent="0.25">
      <c r="B429" s="78"/>
      <c r="C429" s="84"/>
      <c r="E429" s="80"/>
    </row>
    <row r="430" spans="2:5" ht="15.75" customHeight="1" x14ac:dyDescent="0.25">
      <c r="B430" s="78"/>
      <c r="C430" s="84"/>
      <c r="E430" s="80"/>
    </row>
    <row r="431" spans="2:5" ht="15.75" customHeight="1" x14ac:dyDescent="0.25">
      <c r="B431" s="78"/>
      <c r="C431" s="84"/>
      <c r="E431" s="80"/>
    </row>
    <row r="432" spans="2:5" ht="15.75" customHeight="1" x14ac:dyDescent="0.25">
      <c r="B432" s="78"/>
      <c r="C432" s="84"/>
      <c r="E432" s="80"/>
    </row>
    <row r="433" spans="2:5" ht="15.75" customHeight="1" x14ac:dyDescent="0.25">
      <c r="B433" s="78"/>
      <c r="C433" s="84"/>
      <c r="E433" s="80"/>
    </row>
    <row r="434" spans="2:5" ht="15.75" customHeight="1" x14ac:dyDescent="0.25">
      <c r="B434" s="78"/>
      <c r="C434" s="84"/>
      <c r="E434" s="80"/>
    </row>
    <row r="435" spans="2:5" ht="15.75" customHeight="1" x14ac:dyDescent="0.25">
      <c r="B435" s="78"/>
      <c r="C435" s="84"/>
      <c r="E435" s="80"/>
    </row>
    <row r="436" spans="2:5" ht="15.75" customHeight="1" x14ac:dyDescent="0.25">
      <c r="B436" s="78"/>
      <c r="C436" s="84"/>
      <c r="E436" s="80"/>
    </row>
    <row r="437" spans="2:5" ht="15.75" customHeight="1" x14ac:dyDescent="0.25">
      <c r="B437" s="78"/>
      <c r="C437" s="84"/>
      <c r="E437" s="80"/>
    </row>
    <row r="438" spans="2:5" ht="15.75" customHeight="1" x14ac:dyDescent="0.25">
      <c r="B438" s="78"/>
      <c r="C438" s="84"/>
      <c r="E438" s="80"/>
    </row>
    <row r="439" spans="2:5" ht="15.75" customHeight="1" x14ac:dyDescent="0.25">
      <c r="B439" s="78"/>
      <c r="C439" s="84"/>
      <c r="E439" s="80"/>
    </row>
    <row r="440" spans="2:5" ht="15.75" customHeight="1" x14ac:dyDescent="0.25">
      <c r="B440" s="78"/>
      <c r="C440" s="84"/>
      <c r="E440" s="80"/>
    </row>
    <row r="441" spans="2:5" ht="15.75" customHeight="1" x14ac:dyDescent="0.25">
      <c r="B441" s="78"/>
      <c r="C441" s="84"/>
      <c r="E441" s="80"/>
    </row>
    <row r="442" spans="2:5" ht="15.75" customHeight="1" x14ac:dyDescent="0.25">
      <c r="B442" s="78"/>
      <c r="C442" s="84"/>
      <c r="E442" s="80"/>
    </row>
    <row r="443" spans="2:5" ht="15.75" customHeight="1" x14ac:dyDescent="0.25">
      <c r="B443" s="78"/>
      <c r="C443" s="84"/>
      <c r="E443" s="80"/>
    </row>
    <row r="444" spans="2:5" ht="15.75" customHeight="1" x14ac:dyDescent="0.25">
      <c r="B444" s="78"/>
      <c r="C444" s="84"/>
      <c r="E444" s="80"/>
    </row>
    <row r="445" spans="2:5" ht="15.75" customHeight="1" x14ac:dyDescent="0.25">
      <c r="B445" s="78"/>
      <c r="C445" s="84"/>
      <c r="E445" s="80"/>
    </row>
    <row r="446" spans="2:5" ht="15.75" customHeight="1" x14ac:dyDescent="0.25">
      <c r="B446" s="78"/>
      <c r="C446" s="84"/>
      <c r="E446" s="80"/>
    </row>
    <row r="447" spans="2:5" ht="15.75" customHeight="1" x14ac:dyDescent="0.25">
      <c r="B447" s="78"/>
      <c r="C447" s="84"/>
      <c r="E447" s="80"/>
    </row>
    <row r="448" spans="2:5" ht="15.75" customHeight="1" x14ac:dyDescent="0.25">
      <c r="B448" s="78"/>
      <c r="C448" s="84"/>
      <c r="E448" s="80"/>
    </row>
    <row r="449" spans="2:5" ht="15.75" customHeight="1" x14ac:dyDescent="0.25">
      <c r="B449" s="78"/>
      <c r="C449" s="84"/>
      <c r="E449" s="80"/>
    </row>
    <row r="450" spans="2:5" ht="15.75" customHeight="1" x14ac:dyDescent="0.25">
      <c r="B450" s="78"/>
      <c r="C450" s="84"/>
      <c r="E450" s="80"/>
    </row>
    <row r="451" spans="2:5" ht="15.75" customHeight="1" x14ac:dyDescent="0.25">
      <c r="B451" s="78"/>
      <c r="C451" s="84"/>
      <c r="E451" s="80"/>
    </row>
    <row r="452" spans="2:5" ht="15.75" customHeight="1" x14ac:dyDescent="0.25">
      <c r="B452" s="78"/>
      <c r="C452" s="84"/>
      <c r="E452" s="80"/>
    </row>
    <row r="453" spans="2:5" ht="15.75" customHeight="1" x14ac:dyDescent="0.25">
      <c r="B453" s="78"/>
      <c r="C453" s="84"/>
      <c r="E453" s="80"/>
    </row>
    <row r="454" spans="2:5" ht="15.75" customHeight="1" x14ac:dyDescent="0.25">
      <c r="B454" s="78"/>
      <c r="C454" s="84"/>
      <c r="E454" s="80"/>
    </row>
    <row r="455" spans="2:5" ht="15.75" customHeight="1" x14ac:dyDescent="0.25">
      <c r="B455" s="78"/>
      <c r="C455" s="84"/>
      <c r="E455" s="80"/>
    </row>
    <row r="456" spans="2:5" ht="15.75" customHeight="1" x14ac:dyDescent="0.25">
      <c r="B456" s="78"/>
      <c r="C456" s="84"/>
      <c r="E456" s="80"/>
    </row>
    <row r="457" spans="2:5" ht="15.75" customHeight="1" x14ac:dyDescent="0.25">
      <c r="B457" s="78"/>
      <c r="C457" s="84"/>
      <c r="E457" s="80"/>
    </row>
    <row r="458" spans="2:5" ht="15.75" customHeight="1" x14ac:dyDescent="0.25">
      <c r="B458" s="78"/>
      <c r="C458" s="84"/>
      <c r="E458" s="80"/>
    </row>
    <row r="459" spans="2:5" ht="15.75" customHeight="1" x14ac:dyDescent="0.25">
      <c r="B459" s="78"/>
      <c r="C459" s="84"/>
      <c r="E459" s="80"/>
    </row>
    <row r="460" spans="2:5" ht="15.75" customHeight="1" x14ac:dyDescent="0.25">
      <c r="B460" s="78"/>
      <c r="C460" s="84"/>
      <c r="E460" s="80"/>
    </row>
    <row r="461" spans="2:5" ht="15.75" customHeight="1" x14ac:dyDescent="0.25">
      <c r="B461" s="78"/>
      <c r="C461" s="84"/>
      <c r="E461" s="80"/>
    </row>
    <row r="462" spans="2:5" ht="15.75" customHeight="1" x14ac:dyDescent="0.25">
      <c r="B462" s="78"/>
      <c r="C462" s="84"/>
      <c r="E462" s="80"/>
    </row>
    <row r="463" spans="2:5" ht="15.75" customHeight="1" x14ac:dyDescent="0.25">
      <c r="B463" s="78"/>
      <c r="C463" s="84"/>
      <c r="E463" s="80"/>
    </row>
    <row r="464" spans="2:5" ht="15.75" customHeight="1" x14ac:dyDescent="0.25">
      <c r="B464" s="78"/>
      <c r="C464" s="84"/>
      <c r="E464" s="80"/>
    </row>
    <row r="465" spans="2:5" ht="15.75" customHeight="1" x14ac:dyDescent="0.25">
      <c r="B465" s="78"/>
      <c r="C465" s="84"/>
      <c r="E465" s="80"/>
    </row>
    <row r="466" spans="2:5" ht="15.75" customHeight="1" x14ac:dyDescent="0.25">
      <c r="B466" s="78"/>
      <c r="C466" s="84"/>
      <c r="E466" s="80"/>
    </row>
    <row r="467" spans="2:5" ht="15.75" customHeight="1" x14ac:dyDescent="0.25">
      <c r="B467" s="78"/>
      <c r="C467" s="84"/>
      <c r="E467" s="80"/>
    </row>
    <row r="468" spans="2:5" ht="15.75" customHeight="1" x14ac:dyDescent="0.25">
      <c r="B468" s="78"/>
      <c r="C468" s="84"/>
      <c r="E468" s="80"/>
    </row>
    <row r="469" spans="2:5" ht="15.75" customHeight="1" x14ac:dyDescent="0.25">
      <c r="B469" s="78"/>
      <c r="C469" s="84"/>
      <c r="E469" s="80"/>
    </row>
    <row r="470" spans="2:5" ht="15.75" customHeight="1" x14ac:dyDescent="0.25">
      <c r="B470" s="78"/>
      <c r="C470" s="84"/>
      <c r="E470" s="80"/>
    </row>
    <row r="471" spans="2:5" ht="15.75" customHeight="1" x14ac:dyDescent="0.25">
      <c r="B471" s="78"/>
      <c r="C471" s="84"/>
      <c r="E471" s="80"/>
    </row>
    <row r="472" spans="2:5" ht="15.75" customHeight="1" x14ac:dyDescent="0.25">
      <c r="B472" s="78"/>
      <c r="C472" s="84"/>
      <c r="E472" s="80"/>
    </row>
    <row r="473" spans="2:5" ht="15.75" customHeight="1" x14ac:dyDescent="0.25">
      <c r="B473" s="78"/>
      <c r="C473" s="84"/>
      <c r="E473" s="80"/>
    </row>
    <row r="474" spans="2:5" ht="15.75" customHeight="1" x14ac:dyDescent="0.25">
      <c r="B474" s="78"/>
      <c r="C474" s="84"/>
      <c r="E474" s="80"/>
    </row>
    <row r="475" spans="2:5" ht="15.75" customHeight="1" x14ac:dyDescent="0.25">
      <c r="B475" s="78"/>
      <c r="C475" s="84"/>
      <c r="E475" s="80"/>
    </row>
    <row r="476" spans="2:5" ht="15.75" customHeight="1" x14ac:dyDescent="0.25">
      <c r="B476" s="78"/>
      <c r="C476" s="84"/>
      <c r="E476" s="80"/>
    </row>
    <row r="477" spans="2:5" ht="15.75" customHeight="1" x14ac:dyDescent="0.25">
      <c r="B477" s="78"/>
      <c r="C477" s="84"/>
      <c r="E477" s="80"/>
    </row>
    <row r="478" spans="2:5" ht="15.75" customHeight="1" x14ac:dyDescent="0.25">
      <c r="B478" s="78"/>
      <c r="C478" s="84"/>
      <c r="E478" s="80"/>
    </row>
    <row r="479" spans="2:5" ht="15.75" customHeight="1" x14ac:dyDescent="0.25">
      <c r="B479" s="78"/>
      <c r="C479" s="84"/>
      <c r="E479" s="80"/>
    </row>
    <row r="480" spans="2:5" ht="15.75" customHeight="1" x14ac:dyDescent="0.25">
      <c r="B480" s="78"/>
      <c r="C480" s="84"/>
      <c r="E480" s="80"/>
    </row>
    <row r="481" spans="2:5" ht="15.75" customHeight="1" x14ac:dyDescent="0.25">
      <c r="B481" s="78"/>
      <c r="C481" s="84"/>
      <c r="E481" s="80"/>
    </row>
    <row r="482" spans="2:5" ht="15.75" customHeight="1" x14ac:dyDescent="0.25">
      <c r="B482" s="78"/>
      <c r="C482" s="84"/>
      <c r="E482" s="80"/>
    </row>
    <row r="483" spans="2:5" ht="15.75" customHeight="1" x14ac:dyDescent="0.25">
      <c r="B483" s="78"/>
      <c r="C483" s="84"/>
      <c r="E483" s="80"/>
    </row>
    <row r="484" spans="2:5" ht="15.75" customHeight="1" x14ac:dyDescent="0.25">
      <c r="B484" s="78"/>
      <c r="C484" s="84"/>
      <c r="E484" s="80"/>
    </row>
    <row r="485" spans="2:5" ht="15.75" customHeight="1" x14ac:dyDescent="0.25">
      <c r="B485" s="78"/>
      <c r="C485" s="84"/>
      <c r="E485" s="80"/>
    </row>
    <row r="486" spans="2:5" ht="15.75" customHeight="1" x14ac:dyDescent="0.25">
      <c r="B486" s="78"/>
      <c r="C486" s="84"/>
      <c r="E486" s="80"/>
    </row>
    <row r="487" spans="2:5" ht="15.75" customHeight="1" x14ac:dyDescent="0.25">
      <c r="B487" s="78"/>
      <c r="C487" s="84"/>
      <c r="E487" s="80"/>
    </row>
    <row r="488" spans="2:5" ht="15.75" customHeight="1" x14ac:dyDescent="0.25">
      <c r="B488" s="78"/>
      <c r="C488" s="84"/>
      <c r="E488" s="80"/>
    </row>
    <row r="489" spans="2:5" ht="15.75" customHeight="1" x14ac:dyDescent="0.25">
      <c r="B489" s="78"/>
      <c r="C489" s="84"/>
      <c r="E489" s="80"/>
    </row>
    <row r="490" spans="2:5" ht="15.75" customHeight="1" x14ac:dyDescent="0.25">
      <c r="B490" s="78"/>
      <c r="C490" s="84"/>
      <c r="E490" s="80"/>
    </row>
    <row r="491" spans="2:5" ht="15.75" customHeight="1" x14ac:dyDescent="0.25">
      <c r="B491" s="78"/>
      <c r="C491" s="84"/>
      <c r="E491" s="80"/>
    </row>
    <row r="492" spans="2:5" ht="15.75" customHeight="1" x14ac:dyDescent="0.25">
      <c r="B492" s="78"/>
      <c r="C492" s="84"/>
      <c r="E492" s="80"/>
    </row>
    <row r="493" spans="2:5" ht="15.75" customHeight="1" x14ac:dyDescent="0.25">
      <c r="B493" s="78"/>
      <c r="C493" s="84"/>
      <c r="E493" s="80"/>
    </row>
    <row r="494" spans="2:5" ht="15.75" customHeight="1" x14ac:dyDescent="0.25">
      <c r="B494" s="78"/>
      <c r="C494" s="84"/>
      <c r="E494" s="80"/>
    </row>
    <row r="495" spans="2:5" ht="15.75" customHeight="1" x14ac:dyDescent="0.25">
      <c r="B495" s="78"/>
      <c r="C495" s="84"/>
      <c r="E495" s="80"/>
    </row>
    <row r="496" spans="2:5" ht="15.75" customHeight="1" x14ac:dyDescent="0.25">
      <c r="B496" s="78"/>
      <c r="C496" s="84"/>
      <c r="E496" s="80"/>
    </row>
    <row r="497" spans="2:5" ht="15.75" customHeight="1" x14ac:dyDescent="0.25">
      <c r="B497" s="78"/>
      <c r="C497" s="84"/>
      <c r="E497" s="80"/>
    </row>
    <row r="498" spans="2:5" ht="15.75" customHeight="1" x14ac:dyDescent="0.25">
      <c r="B498" s="78"/>
      <c r="C498" s="84"/>
      <c r="E498" s="80"/>
    </row>
    <row r="499" spans="2:5" ht="15.75" customHeight="1" x14ac:dyDescent="0.25">
      <c r="B499" s="78"/>
      <c r="C499" s="84"/>
      <c r="E499" s="80"/>
    </row>
    <row r="500" spans="2:5" ht="15.75" customHeight="1" x14ac:dyDescent="0.25">
      <c r="B500" s="78"/>
      <c r="C500" s="84"/>
      <c r="E500" s="80"/>
    </row>
    <row r="501" spans="2:5" ht="15.75" customHeight="1" x14ac:dyDescent="0.25">
      <c r="B501" s="78"/>
      <c r="C501" s="84"/>
      <c r="E501" s="80"/>
    </row>
    <row r="502" spans="2:5" ht="15.75" customHeight="1" x14ac:dyDescent="0.25">
      <c r="B502" s="78"/>
      <c r="C502" s="84"/>
      <c r="E502" s="80"/>
    </row>
    <row r="503" spans="2:5" ht="15.75" customHeight="1" x14ac:dyDescent="0.25">
      <c r="B503" s="78"/>
      <c r="C503" s="84"/>
      <c r="E503" s="80"/>
    </row>
    <row r="504" spans="2:5" ht="15.75" customHeight="1" x14ac:dyDescent="0.25">
      <c r="B504" s="78"/>
      <c r="C504" s="84"/>
      <c r="E504" s="80"/>
    </row>
    <row r="505" spans="2:5" ht="15.75" customHeight="1" x14ac:dyDescent="0.25">
      <c r="B505" s="78"/>
      <c r="C505" s="84"/>
      <c r="E505" s="80"/>
    </row>
    <row r="506" spans="2:5" ht="15.75" customHeight="1" x14ac:dyDescent="0.25">
      <c r="B506" s="78"/>
      <c r="C506" s="84"/>
      <c r="E506" s="80"/>
    </row>
    <row r="507" spans="2:5" ht="15.75" customHeight="1" x14ac:dyDescent="0.25">
      <c r="B507" s="78"/>
      <c r="C507" s="84"/>
      <c r="E507" s="80"/>
    </row>
    <row r="508" spans="2:5" ht="15.75" customHeight="1" x14ac:dyDescent="0.25">
      <c r="B508" s="78"/>
      <c r="C508" s="84"/>
      <c r="E508" s="80"/>
    </row>
    <row r="509" spans="2:5" ht="15.75" customHeight="1" x14ac:dyDescent="0.25">
      <c r="B509" s="78"/>
      <c r="C509" s="84"/>
      <c r="E509" s="80"/>
    </row>
    <row r="510" spans="2:5" ht="15.75" customHeight="1" x14ac:dyDescent="0.25">
      <c r="B510" s="78"/>
      <c r="C510" s="84"/>
      <c r="E510" s="80"/>
    </row>
    <row r="511" spans="2:5" ht="15.75" customHeight="1" x14ac:dyDescent="0.25">
      <c r="B511" s="78"/>
      <c r="C511" s="84"/>
      <c r="E511" s="80"/>
    </row>
    <row r="512" spans="2:5" ht="15.75" customHeight="1" x14ac:dyDescent="0.25">
      <c r="B512" s="78"/>
      <c r="C512" s="84"/>
      <c r="E512" s="80"/>
    </row>
    <row r="513" spans="2:5" ht="15.75" customHeight="1" x14ac:dyDescent="0.25">
      <c r="B513" s="78"/>
      <c r="C513" s="84"/>
      <c r="E513" s="80"/>
    </row>
    <row r="514" spans="2:5" ht="15.75" customHeight="1" x14ac:dyDescent="0.25">
      <c r="B514" s="78"/>
      <c r="C514" s="84"/>
      <c r="E514" s="80"/>
    </row>
    <row r="515" spans="2:5" ht="15.75" customHeight="1" x14ac:dyDescent="0.25">
      <c r="B515" s="78"/>
      <c r="C515" s="84"/>
      <c r="E515" s="80"/>
    </row>
    <row r="516" spans="2:5" ht="15.75" customHeight="1" x14ac:dyDescent="0.25">
      <c r="B516" s="78"/>
      <c r="C516" s="84"/>
      <c r="E516" s="80"/>
    </row>
    <row r="517" spans="2:5" ht="15.75" customHeight="1" x14ac:dyDescent="0.25">
      <c r="B517" s="78"/>
      <c r="C517" s="84"/>
      <c r="E517" s="80"/>
    </row>
    <row r="518" spans="2:5" ht="15.75" customHeight="1" x14ac:dyDescent="0.25">
      <c r="B518" s="78"/>
      <c r="C518" s="84"/>
      <c r="E518" s="80"/>
    </row>
    <row r="519" spans="2:5" ht="15.75" customHeight="1" x14ac:dyDescent="0.25">
      <c r="B519" s="78"/>
      <c r="C519" s="84"/>
      <c r="E519" s="80"/>
    </row>
    <row r="520" spans="2:5" ht="15.75" customHeight="1" x14ac:dyDescent="0.25">
      <c r="B520" s="78"/>
      <c r="C520" s="84"/>
      <c r="E520" s="80"/>
    </row>
    <row r="521" spans="2:5" ht="15.75" customHeight="1" x14ac:dyDescent="0.25">
      <c r="B521" s="78"/>
      <c r="C521" s="84"/>
      <c r="E521" s="80"/>
    </row>
    <row r="522" spans="2:5" ht="15.75" customHeight="1" x14ac:dyDescent="0.25">
      <c r="B522" s="78"/>
      <c r="C522" s="84"/>
      <c r="E522" s="80"/>
    </row>
    <row r="523" spans="2:5" ht="15.75" customHeight="1" x14ac:dyDescent="0.25">
      <c r="B523" s="78"/>
      <c r="C523" s="84"/>
      <c r="E523" s="80"/>
    </row>
    <row r="524" spans="2:5" ht="15.75" customHeight="1" x14ac:dyDescent="0.25">
      <c r="B524" s="78"/>
      <c r="C524" s="84"/>
      <c r="E524" s="80"/>
    </row>
    <row r="525" spans="2:5" ht="15.75" customHeight="1" x14ac:dyDescent="0.25">
      <c r="B525" s="78"/>
      <c r="C525" s="84"/>
      <c r="E525" s="80"/>
    </row>
    <row r="526" spans="2:5" ht="15.75" customHeight="1" x14ac:dyDescent="0.25">
      <c r="B526" s="78"/>
      <c r="C526" s="84"/>
      <c r="E526" s="80"/>
    </row>
    <row r="527" spans="2:5" ht="15.75" customHeight="1" x14ac:dyDescent="0.25">
      <c r="B527" s="78"/>
      <c r="C527" s="84"/>
      <c r="E527" s="80"/>
    </row>
    <row r="528" spans="2:5" ht="15.75" customHeight="1" x14ac:dyDescent="0.25">
      <c r="B528" s="78"/>
      <c r="C528" s="84"/>
      <c r="E528" s="80"/>
    </row>
    <row r="529" spans="2:5" ht="15.75" customHeight="1" x14ac:dyDescent="0.25">
      <c r="B529" s="78"/>
      <c r="C529" s="84"/>
      <c r="E529" s="80"/>
    </row>
    <row r="530" spans="2:5" ht="15.75" customHeight="1" x14ac:dyDescent="0.25">
      <c r="B530" s="78"/>
      <c r="C530" s="84"/>
      <c r="E530" s="80"/>
    </row>
    <row r="531" spans="2:5" ht="15.75" customHeight="1" x14ac:dyDescent="0.25">
      <c r="B531" s="78"/>
      <c r="C531" s="84"/>
      <c r="E531" s="80"/>
    </row>
    <row r="532" spans="2:5" ht="15.75" customHeight="1" x14ac:dyDescent="0.25">
      <c r="B532" s="78"/>
      <c r="C532" s="84"/>
      <c r="E532" s="80"/>
    </row>
    <row r="533" spans="2:5" ht="15.75" customHeight="1" x14ac:dyDescent="0.25">
      <c r="B533" s="78"/>
      <c r="C533" s="84"/>
      <c r="E533" s="80"/>
    </row>
    <row r="534" spans="2:5" ht="15.75" customHeight="1" x14ac:dyDescent="0.25">
      <c r="B534" s="78"/>
      <c r="C534" s="84"/>
      <c r="E534" s="80"/>
    </row>
    <row r="535" spans="2:5" ht="15.75" customHeight="1" x14ac:dyDescent="0.25">
      <c r="B535" s="78"/>
      <c r="C535" s="84"/>
      <c r="E535" s="80"/>
    </row>
    <row r="536" spans="2:5" ht="15.75" customHeight="1" x14ac:dyDescent="0.25">
      <c r="B536" s="78"/>
      <c r="C536" s="84"/>
      <c r="E536" s="80"/>
    </row>
    <row r="537" spans="2:5" ht="15.75" customHeight="1" x14ac:dyDescent="0.25">
      <c r="B537" s="78"/>
      <c r="C537" s="84"/>
      <c r="E537" s="80"/>
    </row>
    <row r="538" spans="2:5" ht="15.75" customHeight="1" x14ac:dyDescent="0.25">
      <c r="B538" s="78"/>
      <c r="C538" s="84"/>
      <c r="E538" s="80"/>
    </row>
    <row r="539" spans="2:5" ht="15.75" customHeight="1" x14ac:dyDescent="0.25">
      <c r="B539" s="78"/>
      <c r="C539" s="84"/>
      <c r="E539" s="80"/>
    </row>
    <row r="540" spans="2:5" ht="15.75" customHeight="1" x14ac:dyDescent="0.25">
      <c r="B540" s="78"/>
      <c r="C540" s="84"/>
      <c r="E540" s="80"/>
    </row>
    <row r="541" spans="2:5" ht="15.75" customHeight="1" x14ac:dyDescent="0.25">
      <c r="B541" s="78"/>
      <c r="C541" s="84"/>
      <c r="E541" s="80"/>
    </row>
    <row r="542" spans="2:5" ht="15.75" customHeight="1" x14ac:dyDescent="0.25">
      <c r="B542" s="78"/>
      <c r="C542" s="84"/>
      <c r="E542" s="80"/>
    </row>
    <row r="543" spans="2:5" ht="15.75" customHeight="1" x14ac:dyDescent="0.25">
      <c r="B543" s="78"/>
      <c r="C543" s="84"/>
      <c r="E543" s="80"/>
    </row>
    <row r="544" spans="2:5" ht="15.75" customHeight="1" x14ac:dyDescent="0.25">
      <c r="B544" s="78"/>
      <c r="C544" s="84"/>
      <c r="E544" s="80"/>
    </row>
    <row r="545" spans="2:5" ht="15.75" customHeight="1" x14ac:dyDescent="0.25">
      <c r="B545" s="78"/>
      <c r="C545" s="84"/>
      <c r="E545" s="80"/>
    </row>
    <row r="546" spans="2:5" ht="15.75" customHeight="1" x14ac:dyDescent="0.25">
      <c r="B546" s="78"/>
      <c r="C546" s="84"/>
      <c r="E546" s="80"/>
    </row>
    <row r="547" spans="2:5" ht="15.75" customHeight="1" x14ac:dyDescent="0.25">
      <c r="B547" s="78"/>
      <c r="C547" s="84"/>
      <c r="E547" s="80"/>
    </row>
    <row r="548" spans="2:5" ht="15.75" customHeight="1" x14ac:dyDescent="0.25">
      <c r="B548" s="78"/>
      <c r="C548" s="84"/>
      <c r="E548" s="80"/>
    </row>
    <row r="549" spans="2:5" ht="15.75" customHeight="1" x14ac:dyDescent="0.25">
      <c r="B549" s="78"/>
      <c r="C549" s="84"/>
      <c r="E549" s="80"/>
    </row>
    <row r="550" spans="2:5" ht="15.75" customHeight="1" x14ac:dyDescent="0.25">
      <c r="B550" s="78"/>
      <c r="C550" s="84"/>
      <c r="E550" s="80"/>
    </row>
    <row r="551" spans="2:5" ht="15.75" customHeight="1" x14ac:dyDescent="0.25">
      <c r="B551" s="78"/>
      <c r="C551" s="84"/>
      <c r="E551" s="80"/>
    </row>
    <row r="552" spans="2:5" ht="15.75" customHeight="1" x14ac:dyDescent="0.25">
      <c r="B552" s="78"/>
      <c r="C552" s="84"/>
      <c r="E552" s="80"/>
    </row>
    <row r="553" spans="2:5" ht="15.75" customHeight="1" x14ac:dyDescent="0.25">
      <c r="B553" s="78"/>
      <c r="C553" s="84"/>
      <c r="E553" s="80"/>
    </row>
    <row r="554" spans="2:5" ht="15.75" customHeight="1" x14ac:dyDescent="0.25">
      <c r="B554" s="78"/>
      <c r="C554" s="84"/>
      <c r="E554" s="80"/>
    </row>
    <row r="555" spans="2:5" ht="15.75" customHeight="1" x14ac:dyDescent="0.25">
      <c r="B555" s="78"/>
      <c r="C555" s="84"/>
      <c r="E555" s="80"/>
    </row>
    <row r="556" spans="2:5" ht="15.75" customHeight="1" x14ac:dyDescent="0.25">
      <c r="B556" s="78"/>
      <c r="C556" s="84"/>
      <c r="E556" s="80"/>
    </row>
    <row r="557" spans="2:5" ht="15.75" customHeight="1" x14ac:dyDescent="0.25">
      <c r="B557" s="78"/>
      <c r="C557" s="84"/>
      <c r="E557" s="80"/>
    </row>
    <row r="558" spans="2:5" ht="15.75" customHeight="1" x14ac:dyDescent="0.25">
      <c r="B558" s="78"/>
      <c r="C558" s="84"/>
      <c r="E558" s="80"/>
    </row>
    <row r="559" spans="2:5" ht="15.75" customHeight="1" x14ac:dyDescent="0.25">
      <c r="B559" s="78"/>
      <c r="C559" s="84"/>
      <c r="E559" s="80"/>
    </row>
    <row r="560" spans="2:5" ht="15.75" customHeight="1" x14ac:dyDescent="0.25">
      <c r="B560" s="78"/>
      <c r="C560" s="84"/>
      <c r="E560" s="80"/>
    </row>
    <row r="561" spans="2:5" ht="15.75" customHeight="1" x14ac:dyDescent="0.25">
      <c r="B561" s="78"/>
      <c r="C561" s="84"/>
      <c r="E561" s="80"/>
    </row>
    <row r="562" spans="2:5" ht="15.75" customHeight="1" x14ac:dyDescent="0.25">
      <c r="B562" s="78"/>
      <c r="C562" s="84"/>
      <c r="E562" s="80"/>
    </row>
    <row r="563" spans="2:5" ht="15.75" customHeight="1" x14ac:dyDescent="0.25">
      <c r="B563" s="78"/>
      <c r="C563" s="84"/>
      <c r="E563" s="80"/>
    </row>
    <row r="564" spans="2:5" ht="15.75" customHeight="1" x14ac:dyDescent="0.25">
      <c r="B564" s="78"/>
      <c r="C564" s="84"/>
      <c r="E564" s="80"/>
    </row>
    <row r="565" spans="2:5" ht="15.75" customHeight="1" x14ac:dyDescent="0.25">
      <c r="B565" s="78"/>
      <c r="C565" s="84"/>
      <c r="E565" s="80"/>
    </row>
    <row r="566" spans="2:5" ht="15.75" customHeight="1" x14ac:dyDescent="0.25">
      <c r="B566" s="78"/>
      <c r="C566" s="84"/>
      <c r="E566" s="80"/>
    </row>
    <row r="567" spans="2:5" ht="15.75" customHeight="1" x14ac:dyDescent="0.25">
      <c r="B567" s="78"/>
      <c r="C567" s="84"/>
      <c r="E567" s="80"/>
    </row>
    <row r="568" spans="2:5" ht="15.75" customHeight="1" x14ac:dyDescent="0.25">
      <c r="B568" s="78"/>
      <c r="C568" s="84"/>
      <c r="E568" s="80"/>
    </row>
    <row r="569" spans="2:5" ht="15.75" customHeight="1" x14ac:dyDescent="0.25">
      <c r="B569" s="78"/>
      <c r="C569" s="84"/>
      <c r="E569" s="80"/>
    </row>
    <row r="570" spans="2:5" ht="15.75" customHeight="1" x14ac:dyDescent="0.25">
      <c r="B570" s="78"/>
      <c r="C570" s="84"/>
      <c r="E570" s="80"/>
    </row>
    <row r="571" spans="2:5" ht="15.75" customHeight="1" x14ac:dyDescent="0.25">
      <c r="B571" s="78"/>
      <c r="C571" s="84"/>
      <c r="E571" s="80"/>
    </row>
    <row r="572" spans="2:5" ht="15.75" customHeight="1" x14ac:dyDescent="0.25">
      <c r="B572" s="78"/>
      <c r="C572" s="84"/>
      <c r="E572" s="80"/>
    </row>
    <row r="573" spans="2:5" ht="15.75" customHeight="1" x14ac:dyDescent="0.25">
      <c r="B573" s="78"/>
      <c r="C573" s="84"/>
      <c r="E573" s="80"/>
    </row>
    <row r="574" spans="2:5" ht="15.75" customHeight="1" x14ac:dyDescent="0.25">
      <c r="B574" s="78"/>
      <c r="C574" s="84"/>
      <c r="E574" s="80"/>
    </row>
    <row r="575" spans="2:5" ht="15.75" customHeight="1" x14ac:dyDescent="0.25">
      <c r="B575" s="78"/>
      <c r="C575" s="84"/>
      <c r="E575" s="80"/>
    </row>
    <row r="576" spans="2:5" ht="15.75" customHeight="1" x14ac:dyDescent="0.25">
      <c r="B576" s="78"/>
      <c r="C576" s="84"/>
      <c r="E576" s="80"/>
    </row>
    <row r="577" spans="2:5" ht="15.75" customHeight="1" x14ac:dyDescent="0.25">
      <c r="B577" s="78"/>
      <c r="C577" s="84"/>
      <c r="E577" s="80"/>
    </row>
    <row r="578" spans="2:5" ht="15.75" customHeight="1" x14ac:dyDescent="0.25">
      <c r="B578" s="78"/>
      <c r="C578" s="84"/>
      <c r="E578" s="80"/>
    </row>
    <row r="579" spans="2:5" ht="15.75" customHeight="1" x14ac:dyDescent="0.25">
      <c r="B579" s="78"/>
      <c r="C579" s="84"/>
      <c r="E579" s="80"/>
    </row>
    <row r="580" spans="2:5" ht="15.75" customHeight="1" x14ac:dyDescent="0.25">
      <c r="B580" s="78"/>
      <c r="C580" s="84"/>
      <c r="E580" s="80"/>
    </row>
    <row r="581" spans="2:5" ht="15.75" customHeight="1" x14ac:dyDescent="0.25">
      <c r="B581" s="78"/>
      <c r="C581" s="84"/>
      <c r="E581" s="80"/>
    </row>
    <row r="582" spans="2:5" ht="15.75" customHeight="1" x14ac:dyDescent="0.25">
      <c r="B582" s="78"/>
      <c r="C582" s="84"/>
      <c r="E582" s="80"/>
    </row>
    <row r="583" spans="2:5" ht="15.75" customHeight="1" x14ac:dyDescent="0.25">
      <c r="B583" s="78"/>
      <c r="C583" s="84"/>
      <c r="E583" s="80"/>
    </row>
    <row r="584" spans="2:5" ht="15.75" customHeight="1" x14ac:dyDescent="0.25">
      <c r="B584" s="78"/>
      <c r="C584" s="84"/>
      <c r="E584" s="80"/>
    </row>
    <row r="585" spans="2:5" ht="15.75" customHeight="1" x14ac:dyDescent="0.25">
      <c r="B585" s="78"/>
      <c r="C585" s="84"/>
      <c r="E585" s="80"/>
    </row>
    <row r="586" spans="2:5" ht="15.75" customHeight="1" x14ac:dyDescent="0.25">
      <c r="B586" s="78"/>
      <c r="C586" s="84"/>
      <c r="E586" s="80"/>
    </row>
    <row r="587" spans="2:5" ht="15.75" customHeight="1" x14ac:dyDescent="0.25">
      <c r="B587" s="78"/>
      <c r="C587" s="84"/>
      <c r="E587" s="80"/>
    </row>
    <row r="588" spans="2:5" ht="15.75" customHeight="1" x14ac:dyDescent="0.25">
      <c r="B588" s="78"/>
      <c r="C588" s="84"/>
      <c r="E588" s="80"/>
    </row>
    <row r="589" spans="2:5" ht="15.75" customHeight="1" x14ac:dyDescent="0.25">
      <c r="B589" s="78"/>
      <c r="C589" s="84"/>
      <c r="E589" s="80"/>
    </row>
    <row r="590" spans="2:5" ht="15.75" customHeight="1" x14ac:dyDescent="0.25">
      <c r="B590" s="78"/>
      <c r="C590" s="84"/>
      <c r="E590" s="80"/>
    </row>
    <row r="591" spans="2:5" ht="15.75" customHeight="1" x14ac:dyDescent="0.25">
      <c r="B591" s="78"/>
      <c r="C591" s="84"/>
      <c r="E591" s="80"/>
    </row>
    <row r="592" spans="2:5" ht="15.75" customHeight="1" x14ac:dyDescent="0.25">
      <c r="B592" s="78"/>
      <c r="C592" s="84"/>
      <c r="E592" s="80"/>
    </row>
    <row r="593" spans="2:5" ht="15.75" customHeight="1" x14ac:dyDescent="0.25">
      <c r="B593" s="78"/>
      <c r="C593" s="84"/>
      <c r="E593" s="80"/>
    </row>
    <row r="594" spans="2:5" ht="15.75" customHeight="1" x14ac:dyDescent="0.25">
      <c r="B594" s="78"/>
      <c r="C594" s="84"/>
      <c r="E594" s="80"/>
    </row>
    <row r="595" spans="2:5" ht="15.75" customHeight="1" x14ac:dyDescent="0.25">
      <c r="B595" s="78"/>
      <c r="C595" s="84"/>
      <c r="E595" s="80"/>
    </row>
    <row r="596" spans="2:5" ht="15.75" customHeight="1" x14ac:dyDescent="0.25">
      <c r="B596" s="78"/>
      <c r="C596" s="84"/>
      <c r="E596" s="80"/>
    </row>
    <row r="597" spans="2:5" ht="15.75" customHeight="1" x14ac:dyDescent="0.25">
      <c r="B597" s="78"/>
      <c r="C597" s="84"/>
      <c r="E597" s="80"/>
    </row>
    <row r="598" spans="2:5" ht="15.75" customHeight="1" x14ac:dyDescent="0.25">
      <c r="B598" s="78"/>
      <c r="C598" s="84"/>
      <c r="E598" s="80"/>
    </row>
    <row r="599" spans="2:5" ht="15.75" customHeight="1" x14ac:dyDescent="0.25">
      <c r="B599" s="78"/>
      <c r="C599" s="84"/>
      <c r="E599" s="80"/>
    </row>
    <row r="600" spans="2:5" ht="15.75" customHeight="1" x14ac:dyDescent="0.25">
      <c r="B600" s="78"/>
      <c r="C600" s="84"/>
      <c r="E600" s="80"/>
    </row>
    <row r="601" spans="2:5" ht="15.75" customHeight="1" x14ac:dyDescent="0.25">
      <c r="B601" s="78"/>
      <c r="C601" s="84"/>
      <c r="E601" s="80"/>
    </row>
    <row r="602" spans="2:5" ht="15.75" customHeight="1" x14ac:dyDescent="0.25">
      <c r="B602" s="78"/>
      <c r="C602" s="84"/>
      <c r="E602" s="80"/>
    </row>
    <row r="603" spans="2:5" ht="15.75" customHeight="1" x14ac:dyDescent="0.25">
      <c r="B603" s="78"/>
      <c r="C603" s="84"/>
      <c r="E603" s="80"/>
    </row>
    <row r="604" spans="2:5" ht="15.75" customHeight="1" x14ac:dyDescent="0.25">
      <c r="B604" s="78"/>
      <c r="C604" s="84"/>
      <c r="E604" s="80"/>
    </row>
    <row r="605" spans="2:5" ht="15.75" customHeight="1" x14ac:dyDescent="0.25">
      <c r="B605" s="78"/>
      <c r="C605" s="84"/>
      <c r="E605" s="80"/>
    </row>
    <row r="606" spans="2:5" ht="15.75" customHeight="1" x14ac:dyDescent="0.25">
      <c r="B606" s="78"/>
      <c r="C606" s="84"/>
      <c r="E606" s="80"/>
    </row>
    <row r="607" spans="2:5" ht="15.75" customHeight="1" x14ac:dyDescent="0.25">
      <c r="B607" s="78"/>
      <c r="C607" s="84"/>
      <c r="E607" s="80"/>
    </row>
    <row r="608" spans="2:5" ht="15.75" customHeight="1" x14ac:dyDescent="0.25">
      <c r="B608" s="78"/>
      <c r="C608" s="84"/>
      <c r="E608" s="80"/>
    </row>
    <row r="609" spans="2:5" ht="15.75" customHeight="1" x14ac:dyDescent="0.25">
      <c r="B609" s="78"/>
      <c r="C609" s="84"/>
      <c r="E609" s="80"/>
    </row>
    <row r="610" spans="2:5" ht="15.75" customHeight="1" x14ac:dyDescent="0.25">
      <c r="B610" s="78"/>
      <c r="C610" s="84"/>
      <c r="E610" s="80"/>
    </row>
    <row r="611" spans="2:5" ht="15.75" customHeight="1" x14ac:dyDescent="0.25">
      <c r="B611" s="78"/>
      <c r="C611" s="84"/>
      <c r="E611" s="80"/>
    </row>
    <row r="612" spans="2:5" ht="15.75" customHeight="1" x14ac:dyDescent="0.25">
      <c r="B612" s="78"/>
      <c r="C612" s="84"/>
      <c r="E612" s="80"/>
    </row>
    <row r="613" spans="2:5" ht="15.75" customHeight="1" x14ac:dyDescent="0.25">
      <c r="B613" s="78"/>
      <c r="C613" s="84"/>
      <c r="E613" s="80"/>
    </row>
    <row r="614" spans="2:5" ht="15.75" customHeight="1" x14ac:dyDescent="0.25">
      <c r="B614" s="78"/>
      <c r="C614" s="84"/>
      <c r="E614" s="80"/>
    </row>
    <row r="615" spans="2:5" ht="15.75" customHeight="1" x14ac:dyDescent="0.25">
      <c r="B615" s="78"/>
      <c r="C615" s="84"/>
      <c r="E615" s="80"/>
    </row>
    <row r="616" spans="2:5" ht="15.75" customHeight="1" x14ac:dyDescent="0.25">
      <c r="B616" s="78"/>
      <c r="C616" s="84"/>
      <c r="E616" s="80"/>
    </row>
    <row r="617" spans="2:5" ht="15.75" customHeight="1" x14ac:dyDescent="0.25">
      <c r="B617" s="78"/>
      <c r="C617" s="84"/>
      <c r="E617" s="80"/>
    </row>
    <row r="618" spans="2:5" ht="15.75" customHeight="1" x14ac:dyDescent="0.25">
      <c r="B618" s="78"/>
      <c r="C618" s="84"/>
      <c r="E618" s="80"/>
    </row>
    <row r="619" spans="2:5" ht="15.75" customHeight="1" x14ac:dyDescent="0.25">
      <c r="B619" s="78"/>
      <c r="C619" s="84"/>
      <c r="E619" s="80"/>
    </row>
    <row r="620" spans="2:5" ht="15.75" customHeight="1" x14ac:dyDescent="0.25">
      <c r="B620" s="78"/>
      <c r="C620" s="84"/>
      <c r="E620" s="80"/>
    </row>
    <row r="621" spans="2:5" ht="15.75" customHeight="1" x14ac:dyDescent="0.25">
      <c r="B621" s="78"/>
      <c r="C621" s="84"/>
      <c r="E621" s="80"/>
    </row>
    <row r="622" spans="2:5" ht="15.75" customHeight="1" x14ac:dyDescent="0.25">
      <c r="B622" s="78"/>
      <c r="C622" s="84"/>
      <c r="E622" s="80"/>
    </row>
    <row r="623" spans="2:5" ht="15.75" customHeight="1" x14ac:dyDescent="0.25">
      <c r="B623" s="78"/>
      <c r="C623" s="84"/>
      <c r="E623" s="80"/>
    </row>
    <row r="624" spans="2:5" ht="15.75" customHeight="1" x14ac:dyDescent="0.25">
      <c r="B624" s="78"/>
      <c r="C624" s="84"/>
      <c r="E624" s="80"/>
    </row>
    <row r="625" spans="2:5" ht="15.75" customHeight="1" x14ac:dyDescent="0.25">
      <c r="B625" s="78"/>
      <c r="C625" s="84"/>
      <c r="E625" s="80"/>
    </row>
    <row r="626" spans="2:5" ht="15.75" customHeight="1" x14ac:dyDescent="0.25">
      <c r="B626" s="78"/>
      <c r="C626" s="84"/>
      <c r="E626" s="80"/>
    </row>
    <row r="627" spans="2:5" ht="15.75" customHeight="1" x14ac:dyDescent="0.25">
      <c r="B627" s="78"/>
      <c r="C627" s="84"/>
      <c r="E627" s="80"/>
    </row>
    <row r="628" spans="2:5" ht="15.75" customHeight="1" x14ac:dyDescent="0.25">
      <c r="B628" s="78"/>
      <c r="C628" s="84"/>
      <c r="E628" s="80"/>
    </row>
    <row r="629" spans="2:5" ht="15.75" customHeight="1" x14ac:dyDescent="0.25">
      <c r="B629" s="78"/>
      <c r="C629" s="84"/>
      <c r="E629" s="80"/>
    </row>
    <row r="630" spans="2:5" ht="15.75" customHeight="1" x14ac:dyDescent="0.25">
      <c r="B630" s="78"/>
      <c r="C630" s="84"/>
      <c r="E630" s="80"/>
    </row>
    <row r="631" spans="2:5" ht="15.75" customHeight="1" x14ac:dyDescent="0.25">
      <c r="B631" s="78"/>
      <c r="C631" s="84"/>
      <c r="E631" s="80"/>
    </row>
    <row r="632" spans="2:5" ht="15.75" customHeight="1" x14ac:dyDescent="0.25">
      <c r="B632" s="78"/>
      <c r="C632" s="84"/>
      <c r="E632" s="80"/>
    </row>
    <row r="633" spans="2:5" ht="15.75" customHeight="1" x14ac:dyDescent="0.25">
      <c r="B633" s="78"/>
      <c r="C633" s="84"/>
      <c r="E633" s="80"/>
    </row>
    <row r="634" spans="2:5" ht="15.75" customHeight="1" x14ac:dyDescent="0.25">
      <c r="B634" s="78"/>
      <c r="C634" s="84"/>
      <c r="E634" s="80"/>
    </row>
    <row r="635" spans="2:5" ht="15.75" customHeight="1" x14ac:dyDescent="0.25">
      <c r="B635" s="78"/>
      <c r="C635" s="84"/>
      <c r="E635" s="80"/>
    </row>
    <row r="636" spans="2:5" ht="15.75" customHeight="1" x14ac:dyDescent="0.25">
      <c r="B636" s="78"/>
      <c r="C636" s="84"/>
      <c r="E636" s="80"/>
    </row>
    <row r="637" spans="2:5" ht="15.75" customHeight="1" x14ac:dyDescent="0.25">
      <c r="B637" s="78"/>
      <c r="C637" s="84"/>
      <c r="E637" s="80"/>
    </row>
    <row r="638" spans="2:5" ht="15.75" customHeight="1" x14ac:dyDescent="0.25">
      <c r="B638" s="78"/>
      <c r="C638" s="84"/>
      <c r="E638" s="80"/>
    </row>
    <row r="639" spans="2:5" ht="15.75" customHeight="1" x14ac:dyDescent="0.25">
      <c r="B639" s="78"/>
      <c r="C639" s="84"/>
      <c r="E639" s="80"/>
    </row>
    <row r="640" spans="2:5" ht="15.75" customHeight="1" x14ac:dyDescent="0.25">
      <c r="B640" s="78"/>
      <c r="C640" s="84"/>
      <c r="E640" s="80"/>
    </row>
    <row r="641" spans="2:5" ht="15.75" customHeight="1" x14ac:dyDescent="0.25">
      <c r="B641" s="78"/>
      <c r="C641" s="84"/>
      <c r="E641" s="80"/>
    </row>
    <row r="642" spans="2:5" ht="15.75" customHeight="1" x14ac:dyDescent="0.25">
      <c r="B642" s="78"/>
      <c r="C642" s="84"/>
      <c r="E642" s="80"/>
    </row>
    <row r="643" spans="2:5" ht="15.75" customHeight="1" x14ac:dyDescent="0.25">
      <c r="B643" s="78"/>
      <c r="C643" s="84"/>
      <c r="E643" s="80"/>
    </row>
    <row r="644" spans="2:5" ht="15.75" customHeight="1" x14ac:dyDescent="0.25">
      <c r="B644" s="78"/>
      <c r="C644" s="84"/>
      <c r="E644" s="80"/>
    </row>
    <row r="645" spans="2:5" ht="15.75" customHeight="1" x14ac:dyDescent="0.25">
      <c r="B645" s="78"/>
      <c r="C645" s="84"/>
      <c r="E645" s="80"/>
    </row>
    <row r="646" spans="2:5" ht="15.75" customHeight="1" x14ac:dyDescent="0.25">
      <c r="B646" s="78"/>
      <c r="C646" s="84"/>
      <c r="E646" s="80"/>
    </row>
    <row r="647" spans="2:5" ht="15.75" customHeight="1" x14ac:dyDescent="0.25">
      <c r="B647" s="78"/>
      <c r="C647" s="84"/>
      <c r="E647" s="80"/>
    </row>
    <row r="648" spans="2:5" ht="15.75" customHeight="1" x14ac:dyDescent="0.25">
      <c r="B648" s="78"/>
      <c r="C648" s="84"/>
      <c r="E648" s="80"/>
    </row>
    <row r="649" spans="2:5" ht="15.75" customHeight="1" x14ac:dyDescent="0.25">
      <c r="B649" s="78"/>
      <c r="C649" s="84"/>
      <c r="E649" s="80"/>
    </row>
    <row r="650" spans="2:5" ht="15.75" customHeight="1" x14ac:dyDescent="0.25">
      <c r="B650" s="78"/>
      <c r="C650" s="84"/>
      <c r="E650" s="80"/>
    </row>
    <row r="651" spans="2:5" ht="15.75" customHeight="1" x14ac:dyDescent="0.25">
      <c r="B651" s="78"/>
      <c r="C651" s="84"/>
      <c r="E651" s="80"/>
    </row>
    <row r="652" spans="2:5" ht="15.75" customHeight="1" x14ac:dyDescent="0.25">
      <c r="B652" s="78"/>
      <c r="C652" s="84"/>
      <c r="E652" s="80"/>
    </row>
    <row r="653" spans="2:5" ht="15.75" customHeight="1" x14ac:dyDescent="0.25">
      <c r="B653" s="78"/>
      <c r="C653" s="84"/>
      <c r="E653" s="80"/>
    </row>
    <row r="654" spans="2:5" ht="15.75" customHeight="1" x14ac:dyDescent="0.25">
      <c r="B654" s="78"/>
      <c r="C654" s="84"/>
      <c r="E654" s="80"/>
    </row>
    <row r="655" spans="2:5" ht="15.75" customHeight="1" x14ac:dyDescent="0.25">
      <c r="B655" s="78"/>
      <c r="C655" s="84"/>
      <c r="E655" s="80"/>
    </row>
    <row r="656" spans="2:5" ht="15.75" customHeight="1" x14ac:dyDescent="0.25">
      <c r="B656" s="78"/>
      <c r="C656" s="84"/>
      <c r="E656" s="80"/>
    </row>
    <row r="657" spans="2:5" ht="15.75" customHeight="1" x14ac:dyDescent="0.25">
      <c r="B657" s="78"/>
      <c r="C657" s="84"/>
      <c r="E657" s="80"/>
    </row>
    <row r="658" spans="2:5" ht="15.75" customHeight="1" x14ac:dyDescent="0.25">
      <c r="B658" s="78"/>
      <c r="C658" s="84"/>
      <c r="E658" s="80"/>
    </row>
    <row r="659" spans="2:5" ht="15.75" customHeight="1" x14ac:dyDescent="0.25">
      <c r="B659" s="78"/>
      <c r="C659" s="84"/>
      <c r="E659" s="80"/>
    </row>
    <row r="660" spans="2:5" ht="15.75" customHeight="1" x14ac:dyDescent="0.25">
      <c r="B660" s="78"/>
      <c r="C660" s="84"/>
      <c r="E660" s="80"/>
    </row>
    <row r="661" spans="2:5" ht="15.75" customHeight="1" x14ac:dyDescent="0.25">
      <c r="B661" s="78"/>
      <c r="C661" s="84"/>
      <c r="E661" s="80"/>
    </row>
    <row r="662" spans="2:5" ht="15.75" customHeight="1" x14ac:dyDescent="0.25">
      <c r="B662" s="78"/>
      <c r="C662" s="84"/>
      <c r="E662" s="80"/>
    </row>
    <row r="663" spans="2:5" ht="15.75" customHeight="1" x14ac:dyDescent="0.25">
      <c r="B663" s="78"/>
      <c r="C663" s="84"/>
      <c r="E663" s="80"/>
    </row>
    <row r="664" spans="2:5" ht="15.75" customHeight="1" x14ac:dyDescent="0.25">
      <c r="B664" s="78"/>
      <c r="C664" s="84"/>
      <c r="E664" s="80"/>
    </row>
    <row r="665" spans="2:5" ht="15.75" customHeight="1" x14ac:dyDescent="0.25">
      <c r="B665" s="78"/>
      <c r="C665" s="84"/>
      <c r="E665" s="80"/>
    </row>
    <row r="666" spans="2:5" ht="15.75" customHeight="1" x14ac:dyDescent="0.25">
      <c r="B666" s="78"/>
      <c r="C666" s="84"/>
      <c r="E666" s="80"/>
    </row>
    <row r="667" spans="2:5" ht="15.75" customHeight="1" x14ac:dyDescent="0.25">
      <c r="B667" s="78"/>
      <c r="C667" s="84"/>
      <c r="E667" s="80"/>
    </row>
    <row r="668" spans="2:5" ht="15.75" customHeight="1" x14ac:dyDescent="0.25">
      <c r="B668" s="78"/>
      <c r="C668" s="84"/>
      <c r="E668" s="80"/>
    </row>
    <row r="669" spans="2:5" ht="15.75" customHeight="1" x14ac:dyDescent="0.25">
      <c r="B669" s="78"/>
      <c r="C669" s="84"/>
      <c r="E669" s="80"/>
    </row>
    <row r="670" spans="2:5" ht="15.75" customHeight="1" x14ac:dyDescent="0.25">
      <c r="B670" s="78"/>
      <c r="C670" s="84"/>
      <c r="E670" s="80"/>
    </row>
    <row r="671" spans="2:5" ht="15.75" customHeight="1" x14ac:dyDescent="0.25">
      <c r="B671" s="78"/>
      <c r="C671" s="84"/>
      <c r="E671" s="80"/>
    </row>
    <row r="672" spans="2:5" ht="15.75" customHeight="1" x14ac:dyDescent="0.25">
      <c r="B672" s="78"/>
      <c r="C672" s="84"/>
      <c r="E672" s="80"/>
    </row>
    <row r="673" spans="2:5" ht="15.75" customHeight="1" x14ac:dyDescent="0.25">
      <c r="B673" s="78"/>
      <c r="C673" s="84"/>
      <c r="E673" s="80"/>
    </row>
    <row r="674" spans="2:5" ht="15.75" customHeight="1" x14ac:dyDescent="0.25">
      <c r="B674" s="78"/>
      <c r="C674" s="84"/>
      <c r="E674" s="80"/>
    </row>
    <row r="675" spans="2:5" ht="15.75" customHeight="1" x14ac:dyDescent="0.25">
      <c r="B675" s="78"/>
      <c r="C675" s="84"/>
      <c r="E675" s="80"/>
    </row>
    <row r="676" spans="2:5" ht="15.75" customHeight="1" x14ac:dyDescent="0.25">
      <c r="B676" s="78"/>
      <c r="C676" s="84"/>
      <c r="E676" s="80"/>
    </row>
    <row r="677" spans="2:5" ht="15.75" customHeight="1" x14ac:dyDescent="0.25">
      <c r="B677" s="78"/>
      <c r="C677" s="84"/>
      <c r="E677" s="80"/>
    </row>
    <row r="678" spans="2:5" ht="15.75" customHeight="1" x14ac:dyDescent="0.25">
      <c r="B678" s="78"/>
      <c r="C678" s="84"/>
      <c r="E678" s="80"/>
    </row>
    <row r="679" spans="2:5" ht="15.75" customHeight="1" x14ac:dyDescent="0.25">
      <c r="B679" s="78"/>
      <c r="C679" s="84"/>
      <c r="E679" s="80"/>
    </row>
    <row r="680" spans="2:5" ht="15.75" customHeight="1" x14ac:dyDescent="0.25">
      <c r="B680" s="78"/>
      <c r="C680" s="84"/>
      <c r="E680" s="80"/>
    </row>
    <row r="681" spans="2:5" ht="15.75" customHeight="1" x14ac:dyDescent="0.25">
      <c r="B681" s="78"/>
      <c r="C681" s="84"/>
      <c r="E681" s="80"/>
    </row>
    <row r="682" spans="2:5" ht="15.75" customHeight="1" x14ac:dyDescent="0.25">
      <c r="B682" s="78"/>
      <c r="C682" s="84"/>
      <c r="E682" s="80"/>
    </row>
    <row r="683" spans="2:5" ht="15.75" customHeight="1" x14ac:dyDescent="0.25">
      <c r="B683" s="78"/>
      <c r="C683" s="84"/>
      <c r="E683" s="80"/>
    </row>
    <row r="684" spans="2:5" ht="15.75" customHeight="1" x14ac:dyDescent="0.25">
      <c r="B684" s="78"/>
      <c r="C684" s="84"/>
      <c r="E684" s="80"/>
    </row>
    <row r="685" spans="2:5" ht="15.75" customHeight="1" x14ac:dyDescent="0.25">
      <c r="B685" s="78"/>
      <c r="C685" s="84"/>
      <c r="E685" s="80"/>
    </row>
    <row r="686" spans="2:5" ht="15.75" customHeight="1" x14ac:dyDescent="0.25">
      <c r="B686" s="78"/>
      <c r="C686" s="84"/>
      <c r="E686" s="80"/>
    </row>
    <row r="687" spans="2:5" ht="15.75" customHeight="1" x14ac:dyDescent="0.25">
      <c r="B687" s="78"/>
      <c r="C687" s="84"/>
      <c r="E687" s="80"/>
    </row>
    <row r="688" spans="2:5" ht="15.75" customHeight="1" x14ac:dyDescent="0.25">
      <c r="B688" s="78"/>
      <c r="C688" s="84"/>
      <c r="E688" s="80"/>
    </row>
    <row r="689" spans="2:5" ht="15.75" customHeight="1" x14ac:dyDescent="0.25">
      <c r="B689" s="78"/>
      <c r="C689" s="84"/>
      <c r="E689" s="80"/>
    </row>
    <row r="690" spans="2:5" ht="15.75" customHeight="1" x14ac:dyDescent="0.25">
      <c r="B690" s="78"/>
      <c r="C690" s="84"/>
      <c r="E690" s="80"/>
    </row>
    <row r="691" spans="2:5" ht="15.75" customHeight="1" x14ac:dyDescent="0.25">
      <c r="B691" s="78"/>
      <c r="C691" s="84"/>
      <c r="E691" s="80"/>
    </row>
    <row r="692" spans="2:5" ht="15.75" customHeight="1" x14ac:dyDescent="0.25">
      <c r="B692" s="78"/>
      <c r="C692" s="84"/>
      <c r="E692" s="80"/>
    </row>
    <row r="693" spans="2:5" ht="15.75" customHeight="1" x14ac:dyDescent="0.25">
      <c r="B693" s="78"/>
      <c r="C693" s="84"/>
      <c r="E693" s="80"/>
    </row>
    <row r="694" spans="2:5" ht="15.75" customHeight="1" x14ac:dyDescent="0.25">
      <c r="B694" s="78"/>
      <c r="C694" s="84"/>
      <c r="E694" s="80"/>
    </row>
    <row r="695" spans="2:5" ht="15.75" customHeight="1" x14ac:dyDescent="0.25">
      <c r="B695" s="78"/>
      <c r="C695" s="84"/>
      <c r="E695" s="80"/>
    </row>
    <row r="696" spans="2:5" ht="15.75" customHeight="1" x14ac:dyDescent="0.25">
      <c r="B696" s="78"/>
      <c r="C696" s="84"/>
      <c r="E696" s="80"/>
    </row>
    <row r="697" spans="2:5" ht="15.75" customHeight="1" x14ac:dyDescent="0.25">
      <c r="B697" s="78"/>
      <c r="C697" s="84"/>
      <c r="E697" s="80"/>
    </row>
    <row r="698" spans="2:5" ht="15.75" customHeight="1" x14ac:dyDescent="0.25">
      <c r="B698" s="78"/>
      <c r="C698" s="84"/>
      <c r="E698" s="80"/>
    </row>
    <row r="699" spans="2:5" ht="15.75" customHeight="1" x14ac:dyDescent="0.25">
      <c r="B699" s="78"/>
      <c r="C699" s="84"/>
      <c r="E699" s="80"/>
    </row>
    <row r="700" spans="2:5" ht="15.75" customHeight="1" x14ac:dyDescent="0.25">
      <c r="B700" s="78"/>
      <c r="C700" s="84"/>
      <c r="E700" s="80"/>
    </row>
    <row r="701" spans="2:5" ht="15.75" customHeight="1" x14ac:dyDescent="0.25">
      <c r="B701" s="78"/>
      <c r="C701" s="84"/>
      <c r="E701" s="80"/>
    </row>
    <row r="702" spans="2:5" ht="15.75" customHeight="1" x14ac:dyDescent="0.25">
      <c r="B702" s="78"/>
      <c r="C702" s="84"/>
      <c r="E702" s="80"/>
    </row>
    <row r="703" spans="2:5" ht="15.75" customHeight="1" x14ac:dyDescent="0.25">
      <c r="B703" s="78"/>
      <c r="C703" s="84"/>
      <c r="E703" s="80"/>
    </row>
    <row r="704" spans="2:5" ht="15.75" customHeight="1" x14ac:dyDescent="0.25">
      <c r="B704" s="78"/>
      <c r="C704" s="84"/>
      <c r="E704" s="80"/>
    </row>
    <row r="705" spans="2:5" ht="15.75" customHeight="1" x14ac:dyDescent="0.25">
      <c r="B705" s="78"/>
      <c r="C705" s="84"/>
      <c r="E705" s="80"/>
    </row>
    <row r="706" spans="2:5" ht="15.75" customHeight="1" x14ac:dyDescent="0.25">
      <c r="B706" s="78"/>
      <c r="C706" s="84"/>
      <c r="E706" s="80"/>
    </row>
    <row r="707" spans="2:5" ht="15.75" customHeight="1" x14ac:dyDescent="0.25">
      <c r="B707" s="78"/>
      <c r="C707" s="84"/>
      <c r="E707" s="80"/>
    </row>
    <row r="708" spans="2:5" ht="15.75" customHeight="1" x14ac:dyDescent="0.25">
      <c r="B708" s="78"/>
      <c r="C708" s="84"/>
      <c r="E708" s="80"/>
    </row>
    <row r="709" spans="2:5" ht="15.75" customHeight="1" x14ac:dyDescent="0.25">
      <c r="B709" s="78"/>
      <c r="C709" s="84"/>
      <c r="E709" s="80"/>
    </row>
    <row r="710" spans="2:5" ht="15.75" customHeight="1" x14ac:dyDescent="0.25">
      <c r="B710" s="78"/>
      <c r="C710" s="84"/>
      <c r="E710" s="80"/>
    </row>
    <row r="711" spans="2:5" ht="15.75" customHeight="1" x14ac:dyDescent="0.25">
      <c r="B711" s="78"/>
      <c r="C711" s="84"/>
      <c r="E711" s="80"/>
    </row>
    <row r="712" spans="2:5" ht="15.75" customHeight="1" x14ac:dyDescent="0.25">
      <c r="B712" s="78"/>
      <c r="C712" s="84"/>
      <c r="E712" s="80"/>
    </row>
    <row r="713" spans="2:5" ht="15.75" customHeight="1" x14ac:dyDescent="0.25">
      <c r="B713" s="78"/>
      <c r="C713" s="84"/>
      <c r="E713" s="80"/>
    </row>
    <row r="714" spans="2:5" ht="15.75" customHeight="1" x14ac:dyDescent="0.25">
      <c r="B714" s="78"/>
      <c r="C714" s="84"/>
      <c r="E714" s="80"/>
    </row>
    <row r="715" spans="2:5" ht="15.75" customHeight="1" x14ac:dyDescent="0.25">
      <c r="B715" s="78"/>
      <c r="C715" s="84"/>
      <c r="E715" s="80"/>
    </row>
    <row r="716" spans="2:5" ht="15.75" customHeight="1" x14ac:dyDescent="0.25">
      <c r="B716" s="78"/>
      <c r="C716" s="84"/>
      <c r="E716" s="80"/>
    </row>
    <row r="717" spans="2:5" ht="15.75" customHeight="1" x14ac:dyDescent="0.25">
      <c r="B717" s="78"/>
      <c r="C717" s="84"/>
      <c r="E717" s="80"/>
    </row>
    <row r="718" spans="2:5" ht="15.75" customHeight="1" x14ac:dyDescent="0.25">
      <c r="B718" s="78"/>
      <c r="C718" s="84"/>
      <c r="E718" s="80"/>
    </row>
    <row r="719" spans="2:5" ht="15.75" customHeight="1" x14ac:dyDescent="0.25">
      <c r="B719" s="78"/>
      <c r="C719" s="84"/>
      <c r="E719" s="80"/>
    </row>
    <row r="720" spans="2:5" ht="15.75" customHeight="1" x14ac:dyDescent="0.25">
      <c r="B720" s="78"/>
      <c r="C720" s="84"/>
      <c r="E720" s="80"/>
    </row>
    <row r="721" spans="2:5" ht="15.75" customHeight="1" x14ac:dyDescent="0.25">
      <c r="B721" s="78"/>
      <c r="C721" s="84"/>
      <c r="E721" s="80"/>
    </row>
    <row r="722" spans="2:5" ht="15.75" customHeight="1" x14ac:dyDescent="0.25">
      <c r="B722" s="78"/>
      <c r="C722" s="84"/>
      <c r="E722" s="80"/>
    </row>
    <row r="723" spans="2:5" ht="15.75" customHeight="1" x14ac:dyDescent="0.25">
      <c r="B723" s="78"/>
      <c r="C723" s="84"/>
      <c r="E723" s="80"/>
    </row>
    <row r="724" spans="2:5" ht="15.75" customHeight="1" x14ac:dyDescent="0.25">
      <c r="B724" s="78"/>
      <c r="C724" s="84"/>
      <c r="E724" s="80"/>
    </row>
    <row r="725" spans="2:5" ht="15.75" customHeight="1" x14ac:dyDescent="0.25">
      <c r="B725" s="78"/>
      <c r="C725" s="84"/>
      <c r="E725" s="80"/>
    </row>
    <row r="726" spans="2:5" ht="15.75" customHeight="1" x14ac:dyDescent="0.25">
      <c r="B726" s="78"/>
      <c r="C726" s="84"/>
      <c r="E726" s="80"/>
    </row>
    <row r="727" spans="2:5" ht="15.75" customHeight="1" x14ac:dyDescent="0.25">
      <c r="B727" s="78"/>
      <c r="C727" s="84"/>
      <c r="E727" s="80"/>
    </row>
    <row r="728" spans="2:5" ht="15.75" customHeight="1" x14ac:dyDescent="0.25">
      <c r="B728" s="78"/>
      <c r="C728" s="84"/>
      <c r="E728" s="80"/>
    </row>
    <row r="729" spans="2:5" ht="15.75" customHeight="1" x14ac:dyDescent="0.25">
      <c r="B729" s="78"/>
      <c r="C729" s="84"/>
      <c r="E729" s="80"/>
    </row>
    <row r="730" spans="2:5" ht="15.75" customHeight="1" x14ac:dyDescent="0.25">
      <c r="B730" s="78"/>
      <c r="C730" s="84"/>
      <c r="E730" s="80"/>
    </row>
    <row r="731" spans="2:5" ht="15.75" customHeight="1" x14ac:dyDescent="0.25">
      <c r="B731" s="78"/>
      <c r="C731" s="84"/>
      <c r="E731" s="80"/>
    </row>
    <row r="732" spans="2:5" ht="15.75" customHeight="1" x14ac:dyDescent="0.25">
      <c r="B732" s="78"/>
      <c r="C732" s="84"/>
      <c r="E732" s="80"/>
    </row>
    <row r="733" spans="2:5" ht="15.75" customHeight="1" x14ac:dyDescent="0.25">
      <c r="B733" s="78"/>
      <c r="C733" s="84"/>
      <c r="E733" s="80"/>
    </row>
    <row r="734" spans="2:5" ht="15.75" customHeight="1" x14ac:dyDescent="0.25">
      <c r="B734" s="78"/>
      <c r="C734" s="84"/>
      <c r="E734" s="80"/>
    </row>
    <row r="735" spans="2:5" ht="15.75" customHeight="1" x14ac:dyDescent="0.25">
      <c r="B735" s="78"/>
      <c r="C735" s="84"/>
      <c r="E735" s="80"/>
    </row>
    <row r="736" spans="2:5" ht="15.75" customHeight="1" x14ac:dyDescent="0.25">
      <c r="B736" s="78"/>
      <c r="C736" s="84"/>
      <c r="E736" s="80"/>
    </row>
    <row r="737" spans="2:5" ht="15.75" customHeight="1" x14ac:dyDescent="0.25">
      <c r="B737" s="78"/>
      <c r="C737" s="84"/>
      <c r="E737" s="80"/>
    </row>
    <row r="738" spans="2:5" ht="15.75" customHeight="1" x14ac:dyDescent="0.25">
      <c r="B738" s="78"/>
      <c r="C738" s="84"/>
      <c r="E738" s="80"/>
    </row>
    <row r="739" spans="2:5" ht="15.75" customHeight="1" x14ac:dyDescent="0.25">
      <c r="B739" s="78"/>
      <c r="C739" s="84"/>
      <c r="E739" s="80"/>
    </row>
    <row r="740" spans="2:5" ht="15.75" customHeight="1" x14ac:dyDescent="0.25">
      <c r="B740" s="78"/>
      <c r="C740" s="84"/>
      <c r="E740" s="80"/>
    </row>
    <row r="741" spans="2:5" ht="15.75" customHeight="1" x14ac:dyDescent="0.25">
      <c r="B741" s="78"/>
      <c r="C741" s="84"/>
      <c r="E741" s="80"/>
    </row>
    <row r="742" spans="2:5" ht="15.75" customHeight="1" x14ac:dyDescent="0.25">
      <c r="B742" s="78"/>
      <c r="C742" s="84"/>
      <c r="E742" s="80"/>
    </row>
    <row r="743" spans="2:5" ht="15.75" customHeight="1" x14ac:dyDescent="0.25">
      <c r="B743" s="78"/>
      <c r="C743" s="84"/>
      <c r="E743" s="80"/>
    </row>
    <row r="744" spans="2:5" ht="15.75" customHeight="1" x14ac:dyDescent="0.25">
      <c r="B744" s="78"/>
      <c r="C744" s="84"/>
      <c r="E744" s="80"/>
    </row>
    <row r="745" spans="2:5" ht="15.75" customHeight="1" x14ac:dyDescent="0.25">
      <c r="B745" s="78"/>
      <c r="C745" s="84"/>
      <c r="E745" s="80"/>
    </row>
    <row r="746" spans="2:5" ht="15.75" customHeight="1" x14ac:dyDescent="0.25">
      <c r="B746" s="78"/>
      <c r="C746" s="84"/>
      <c r="E746" s="80"/>
    </row>
    <row r="747" spans="2:5" ht="15.75" customHeight="1" x14ac:dyDescent="0.25">
      <c r="B747" s="78"/>
      <c r="C747" s="84"/>
      <c r="E747" s="80"/>
    </row>
    <row r="748" spans="2:5" ht="15.75" customHeight="1" x14ac:dyDescent="0.25">
      <c r="B748" s="78"/>
      <c r="C748" s="84"/>
      <c r="E748" s="80"/>
    </row>
    <row r="749" spans="2:5" ht="15.75" customHeight="1" x14ac:dyDescent="0.25">
      <c r="B749" s="78"/>
      <c r="C749" s="84"/>
      <c r="E749" s="80"/>
    </row>
    <row r="750" spans="2:5" ht="15.75" customHeight="1" x14ac:dyDescent="0.25">
      <c r="B750" s="78"/>
      <c r="C750" s="84"/>
      <c r="E750" s="80"/>
    </row>
    <row r="751" spans="2:5" ht="15.75" customHeight="1" x14ac:dyDescent="0.25">
      <c r="B751" s="78"/>
      <c r="C751" s="84"/>
      <c r="E751" s="80"/>
    </row>
    <row r="752" spans="2:5" ht="15.75" customHeight="1" x14ac:dyDescent="0.25">
      <c r="B752" s="78"/>
      <c r="C752" s="84"/>
      <c r="E752" s="80"/>
    </row>
    <row r="753" spans="2:5" ht="15.75" customHeight="1" x14ac:dyDescent="0.25">
      <c r="B753" s="78"/>
      <c r="C753" s="84"/>
      <c r="E753" s="80"/>
    </row>
    <row r="754" spans="2:5" ht="15.75" customHeight="1" x14ac:dyDescent="0.25">
      <c r="B754" s="78"/>
      <c r="C754" s="84"/>
      <c r="E754" s="80"/>
    </row>
    <row r="755" spans="2:5" ht="15.75" customHeight="1" x14ac:dyDescent="0.25">
      <c r="B755" s="78"/>
      <c r="C755" s="84"/>
      <c r="E755" s="80"/>
    </row>
    <row r="756" spans="2:5" ht="15.75" customHeight="1" x14ac:dyDescent="0.25">
      <c r="B756" s="78"/>
      <c r="C756" s="84"/>
      <c r="E756" s="80"/>
    </row>
    <row r="757" spans="2:5" ht="15.75" customHeight="1" x14ac:dyDescent="0.25">
      <c r="B757" s="78"/>
      <c r="C757" s="84"/>
      <c r="E757" s="80"/>
    </row>
    <row r="758" spans="2:5" ht="15.75" customHeight="1" x14ac:dyDescent="0.25">
      <c r="B758" s="78"/>
      <c r="C758" s="84"/>
      <c r="E758" s="80"/>
    </row>
    <row r="759" spans="2:5" ht="15.75" customHeight="1" x14ac:dyDescent="0.25">
      <c r="B759" s="78"/>
      <c r="C759" s="84"/>
      <c r="E759" s="80"/>
    </row>
    <row r="760" spans="2:5" ht="15.75" customHeight="1" x14ac:dyDescent="0.25">
      <c r="B760" s="78"/>
      <c r="C760" s="84"/>
      <c r="E760" s="80"/>
    </row>
    <row r="761" spans="2:5" ht="15.75" customHeight="1" x14ac:dyDescent="0.25">
      <c r="B761" s="78"/>
      <c r="C761" s="84"/>
      <c r="E761" s="80"/>
    </row>
    <row r="762" spans="2:5" ht="15.75" customHeight="1" x14ac:dyDescent="0.25">
      <c r="B762" s="78"/>
      <c r="C762" s="84"/>
      <c r="E762" s="80"/>
    </row>
    <row r="763" spans="2:5" ht="15.75" customHeight="1" x14ac:dyDescent="0.25">
      <c r="B763" s="78"/>
      <c r="C763" s="84"/>
      <c r="E763" s="80"/>
    </row>
    <row r="764" spans="2:5" ht="15.75" customHeight="1" x14ac:dyDescent="0.25">
      <c r="B764" s="78"/>
      <c r="C764" s="84"/>
      <c r="E764" s="80"/>
    </row>
    <row r="765" spans="2:5" ht="15.75" customHeight="1" x14ac:dyDescent="0.25">
      <c r="B765" s="78"/>
      <c r="C765" s="84"/>
      <c r="E765" s="80"/>
    </row>
    <row r="766" spans="2:5" ht="15.75" customHeight="1" x14ac:dyDescent="0.25">
      <c r="B766" s="78"/>
      <c r="C766" s="84"/>
      <c r="E766" s="80"/>
    </row>
    <row r="767" spans="2:5" ht="15.75" customHeight="1" x14ac:dyDescent="0.25">
      <c r="B767" s="78"/>
      <c r="C767" s="84"/>
      <c r="E767" s="80"/>
    </row>
    <row r="768" spans="2:5" ht="15.75" customHeight="1" x14ac:dyDescent="0.25">
      <c r="B768" s="78"/>
      <c r="C768" s="84"/>
      <c r="E768" s="80"/>
    </row>
    <row r="769" spans="2:5" ht="15.75" customHeight="1" x14ac:dyDescent="0.25">
      <c r="B769" s="78"/>
      <c r="C769" s="84"/>
      <c r="E769" s="80"/>
    </row>
    <row r="770" spans="2:5" ht="15.75" customHeight="1" x14ac:dyDescent="0.25">
      <c r="B770" s="78"/>
      <c r="C770" s="84"/>
      <c r="E770" s="80"/>
    </row>
    <row r="771" spans="2:5" ht="15.75" customHeight="1" x14ac:dyDescent="0.25">
      <c r="B771" s="78"/>
      <c r="C771" s="84"/>
      <c r="E771" s="80"/>
    </row>
    <row r="772" spans="2:5" ht="15.75" customHeight="1" x14ac:dyDescent="0.25">
      <c r="B772" s="78"/>
      <c r="C772" s="84"/>
      <c r="E772" s="80"/>
    </row>
    <row r="773" spans="2:5" ht="15.75" customHeight="1" x14ac:dyDescent="0.25">
      <c r="B773" s="78"/>
      <c r="C773" s="84"/>
      <c r="E773" s="80"/>
    </row>
    <row r="774" spans="2:5" ht="15.75" customHeight="1" x14ac:dyDescent="0.25">
      <c r="B774" s="78"/>
      <c r="C774" s="84"/>
      <c r="E774" s="80"/>
    </row>
    <row r="775" spans="2:5" ht="15.75" customHeight="1" x14ac:dyDescent="0.25">
      <c r="B775" s="78"/>
      <c r="C775" s="84"/>
      <c r="E775" s="80"/>
    </row>
    <row r="776" spans="2:5" ht="15.75" customHeight="1" x14ac:dyDescent="0.25">
      <c r="B776" s="78"/>
      <c r="C776" s="84"/>
      <c r="E776" s="80"/>
    </row>
    <row r="777" spans="2:5" ht="15.75" customHeight="1" x14ac:dyDescent="0.25">
      <c r="B777" s="78"/>
      <c r="C777" s="84"/>
      <c r="E777" s="80"/>
    </row>
    <row r="778" spans="2:5" ht="15.75" customHeight="1" x14ac:dyDescent="0.25">
      <c r="B778" s="78"/>
      <c r="C778" s="84"/>
      <c r="E778" s="80"/>
    </row>
    <row r="779" spans="2:5" ht="15.75" customHeight="1" x14ac:dyDescent="0.25">
      <c r="B779" s="78"/>
      <c r="C779" s="84"/>
      <c r="E779" s="80"/>
    </row>
    <row r="780" spans="2:5" ht="15.75" customHeight="1" x14ac:dyDescent="0.25">
      <c r="B780" s="78"/>
      <c r="C780" s="84"/>
      <c r="E780" s="80"/>
    </row>
    <row r="781" spans="2:5" ht="15.75" customHeight="1" x14ac:dyDescent="0.25">
      <c r="B781" s="78"/>
      <c r="C781" s="84"/>
      <c r="E781" s="80"/>
    </row>
    <row r="782" spans="2:5" ht="15.75" customHeight="1" x14ac:dyDescent="0.25">
      <c r="B782" s="78"/>
      <c r="C782" s="84"/>
      <c r="E782" s="80"/>
    </row>
    <row r="783" spans="2:5" ht="15.75" customHeight="1" x14ac:dyDescent="0.25">
      <c r="B783" s="78"/>
      <c r="C783" s="84"/>
      <c r="E783" s="80"/>
    </row>
    <row r="784" spans="2:5" ht="15.75" customHeight="1" x14ac:dyDescent="0.25">
      <c r="B784" s="78"/>
      <c r="C784" s="84"/>
      <c r="E784" s="80"/>
    </row>
    <row r="785" spans="2:5" ht="15.75" customHeight="1" x14ac:dyDescent="0.25">
      <c r="B785" s="78"/>
      <c r="C785" s="84"/>
      <c r="E785" s="80"/>
    </row>
    <row r="786" spans="2:5" ht="15.75" customHeight="1" x14ac:dyDescent="0.25">
      <c r="B786" s="78"/>
      <c r="C786" s="84"/>
      <c r="E786" s="80"/>
    </row>
    <row r="787" spans="2:5" ht="15.75" customHeight="1" x14ac:dyDescent="0.25">
      <c r="B787" s="78"/>
      <c r="C787" s="84"/>
      <c r="E787" s="80"/>
    </row>
    <row r="788" spans="2:5" ht="15.75" customHeight="1" x14ac:dyDescent="0.25">
      <c r="B788" s="78"/>
      <c r="C788" s="84"/>
      <c r="E788" s="80"/>
    </row>
    <row r="789" spans="2:5" ht="15.75" customHeight="1" x14ac:dyDescent="0.25">
      <c r="B789" s="78"/>
      <c r="C789" s="84"/>
      <c r="E789" s="80"/>
    </row>
    <row r="790" spans="2:5" ht="15.75" customHeight="1" x14ac:dyDescent="0.25">
      <c r="B790" s="78"/>
      <c r="C790" s="84"/>
      <c r="E790" s="80"/>
    </row>
    <row r="791" spans="2:5" ht="15.75" customHeight="1" x14ac:dyDescent="0.25">
      <c r="B791" s="78"/>
      <c r="C791" s="84"/>
      <c r="E791" s="80"/>
    </row>
    <row r="792" spans="2:5" ht="15.75" customHeight="1" x14ac:dyDescent="0.25">
      <c r="B792" s="78"/>
      <c r="C792" s="84"/>
      <c r="E792" s="80"/>
    </row>
    <row r="793" spans="2:5" ht="15.75" customHeight="1" x14ac:dyDescent="0.25">
      <c r="B793" s="78"/>
      <c r="C793" s="84"/>
      <c r="E793" s="80"/>
    </row>
    <row r="794" spans="2:5" ht="15.75" customHeight="1" x14ac:dyDescent="0.25">
      <c r="B794" s="78"/>
      <c r="C794" s="84"/>
      <c r="E794" s="80"/>
    </row>
    <row r="795" spans="2:5" ht="15.75" customHeight="1" x14ac:dyDescent="0.25">
      <c r="B795" s="78"/>
      <c r="C795" s="84"/>
      <c r="E795" s="80"/>
    </row>
    <row r="796" spans="2:5" ht="15.75" customHeight="1" x14ac:dyDescent="0.25">
      <c r="B796" s="78"/>
      <c r="C796" s="84"/>
      <c r="E796" s="80"/>
    </row>
    <row r="797" spans="2:5" ht="15.75" customHeight="1" x14ac:dyDescent="0.25">
      <c r="B797" s="78"/>
      <c r="C797" s="84"/>
      <c r="E797" s="80"/>
    </row>
    <row r="798" spans="2:5" ht="15.75" customHeight="1" x14ac:dyDescent="0.25">
      <c r="B798" s="78"/>
      <c r="C798" s="84"/>
      <c r="E798" s="80"/>
    </row>
    <row r="799" spans="2:5" ht="15.75" customHeight="1" x14ac:dyDescent="0.25">
      <c r="B799" s="78"/>
      <c r="C799" s="84"/>
      <c r="E799" s="80"/>
    </row>
    <row r="800" spans="2:5" ht="15.75" customHeight="1" x14ac:dyDescent="0.25">
      <c r="B800" s="78"/>
      <c r="C800" s="84"/>
      <c r="E800" s="80"/>
    </row>
    <row r="801" spans="2:5" ht="15.75" customHeight="1" x14ac:dyDescent="0.25">
      <c r="B801" s="78"/>
      <c r="C801" s="84"/>
      <c r="E801" s="80"/>
    </row>
    <row r="802" spans="2:5" ht="15.75" customHeight="1" x14ac:dyDescent="0.25">
      <c r="B802" s="78"/>
      <c r="C802" s="84"/>
      <c r="E802" s="80"/>
    </row>
    <row r="803" spans="2:5" ht="15.75" customHeight="1" x14ac:dyDescent="0.25">
      <c r="B803" s="78"/>
      <c r="C803" s="84"/>
      <c r="E803" s="80"/>
    </row>
    <row r="804" spans="2:5" ht="15.75" customHeight="1" x14ac:dyDescent="0.25">
      <c r="B804" s="78"/>
      <c r="C804" s="84"/>
      <c r="E804" s="80"/>
    </row>
    <row r="805" spans="2:5" ht="15.75" customHeight="1" x14ac:dyDescent="0.25">
      <c r="B805" s="78"/>
      <c r="C805" s="84"/>
      <c r="E805" s="80"/>
    </row>
    <row r="806" spans="2:5" ht="15.75" customHeight="1" x14ac:dyDescent="0.25">
      <c r="B806" s="78"/>
      <c r="C806" s="84"/>
      <c r="E806" s="80"/>
    </row>
    <row r="807" spans="2:5" ht="15.75" customHeight="1" x14ac:dyDescent="0.25">
      <c r="B807" s="78"/>
      <c r="C807" s="84"/>
      <c r="E807" s="80"/>
    </row>
    <row r="808" spans="2:5" ht="15.75" customHeight="1" x14ac:dyDescent="0.25">
      <c r="B808" s="78"/>
      <c r="C808" s="84"/>
      <c r="E808" s="80"/>
    </row>
    <row r="809" spans="2:5" ht="15.75" customHeight="1" x14ac:dyDescent="0.25">
      <c r="B809" s="78"/>
      <c r="C809" s="84"/>
      <c r="E809" s="80"/>
    </row>
    <row r="810" spans="2:5" ht="15.75" customHeight="1" x14ac:dyDescent="0.25">
      <c r="B810" s="78"/>
      <c r="C810" s="84"/>
      <c r="E810" s="80"/>
    </row>
    <row r="811" spans="2:5" ht="15.75" customHeight="1" x14ac:dyDescent="0.25">
      <c r="B811" s="78"/>
      <c r="C811" s="84"/>
      <c r="E811" s="80"/>
    </row>
    <row r="812" spans="2:5" ht="15.75" customHeight="1" x14ac:dyDescent="0.25">
      <c r="B812" s="78"/>
      <c r="C812" s="84"/>
      <c r="E812" s="80"/>
    </row>
    <row r="813" spans="2:5" ht="15.75" customHeight="1" x14ac:dyDescent="0.25">
      <c r="B813" s="78"/>
      <c r="C813" s="84"/>
      <c r="E813" s="80"/>
    </row>
    <row r="814" spans="2:5" ht="15.75" customHeight="1" x14ac:dyDescent="0.25">
      <c r="B814" s="78"/>
      <c r="C814" s="84"/>
      <c r="E814" s="80"/>
    </row>
    <row r="815" spans="2:5" ht="15.75" customHeight="1" x14ac:dyDescent="0.25">
      <c r="B815" s="78"/>
      <c r="C815" s="84"/>
      <c r="E815" s="80"/>
    </row>
    <row r="816" spans="2:5" ht="15.75" customHeight="1" x14ac:dyDescent="0.25">
      <c r="B816" s="78"/>
      <c r="C816" s="84"/>
      <c r="E816" s="80"/>
    </row>
    <row r="817" spans="2:5" ht="15.75" customHeight="1" x14ac:dyDescent="0.25">
      <c r="B817" s="78"/>
      <c r="C817" s="84"/>
      <c r="E817" s="80"/>
    </row>
    <row r="818" spans="2:5" ht="15.75" customHeight="1" x14ac:dyDescent="0.25">
      <c r="B818" s="78"/>
      <c r="C818" s="84"/>
      <c r="E818" s="80"/>
    </row>
    <row r="819" spans="2:5" ht="15.75" customHeight="1" x14ac:dyDescent="0.25">
      <c r="B819" s="78"/>
      <c r="C819" s="84"/>
      <c r="E819" s="80"/>
    </row>
    <row r="820" spans="2:5" ht="15.75" customHeight="1" x14ac:dyDescent="0.25">
      <c r="B820" s="78"/>
      <c r="C820" s="84"/>
      <c r="E820" s="80"/>
    </row>
    <row r="821" spans="2:5" ht="15.75" customHeight="1" x14ac:dyDescent="0.25">
      <c r="B821" s="78"/>
      <c r="C821" s="84"/>
      <c r="E821" s="80"/>
    </row>
    <row r="822" spans="2:5" ht="15.75" customHeight="1" x14ac:dyDescent="0.25">
      <c r="B822" s="78"/>
      <c r="C822" s="84"/>
      <c r="E822" s="80"/>
    </row>
    <row r="823" spans="2:5" ht="15.75" customHeight="1" x14ac:dyDescent="0.25">
      <c r="B823" s="78"/>
      <c r="C823" s="84"/>
      <c r="E823" s="80"/>
    </row>
    <row r="824" spans="2:5" ht="15.75" customHeight="1" x14ac:dyDescent="0.25">
      <c r="B824" s="78"/>
      <c r="C824" s="84"/>
      <c r="E824" s="80"/>
    </row>
    <row r="825" spans="2:5" ht="15.75" customHeight="1" x14ac:dyDescent="0.25">
      <c r="B825" s="78"/>
      <c r="C825" s="84"/>
      <c r="E825" s="80"/>
    </row>
    <row r="826" spans="2:5" ht="15.75" customHeight="1" x14ac:dyDescent="0.25">
      <c r="B826" s="78"/>
      <c r="C826" s="84"/>
      <c r="E826" s="80"/>
    </row>
    <row r="827" spans="2:5" ht="15.75" customHeight="1" x14ac:dyDescent="0.25">
      <c r="B827" s="78"/>
      <c r="C827" s="84"/>
      <c r="E827" s="80"/>
    </row>
    <row r="828" spans="2:5" ht="15.75" customHeight="1" x14ac:dyDescent="0.25">
      <c r="B828" s="78"/>
      <c r="C828" s="84"/>
      <c r="E828" s="80"/>
    </row>
    <row r="829" spans="2:5" ht="15.75" customHeight="1" x14ac:dyDescent="0.25">
      <c r="B829" s="78"/>
      <c r="C829" s="84"/>
      <c r="E829" s="80"/>
    </row>
    <row r="830" spans="2:5" ht="15.75" customHeight="1" x14ac:dyDescent="0.25">
      <c r="B830" s="78"/>
      <c r="C830" s="84"/>
      <c r="E830" s="80"/>
    </row>
    <row r="831" spans="2:5" ht="15.75" customHeight="1" x14ac:dyDescent="0.25">
      <c r="B831" s="78"/>
      <c r="C831" s="84"/>
      <c r="E831" s="80"/>
    </row>
    <row r="832" spans="2:5" ht="15.75" customHeight="1" x14ac:dyDescent="0.25">
      <c r="B832" s="78"/>
      <c r="C832" s="84"/>
      <c r="E832" s="80"/>
    </row>
    <row r="833" spans="2:5" ht="15.75" customHeight="1" x14ac:dyDescent="0.25">
      <c r="B833" s="78"/>
      <c r="C833" s="84"/>
      <c r="E833" s="80"/>
    </row>
    <row r="834" spans="2:5" ht="15.75" customHeight="1" x14ac:dyDescent="0.25">
      <c r="B834" s="78"/>
      <c r="C834" s="84"/>
      <c r="E834" s="80"/>
    </row>
    <row r="835" spans="2:5" ht="15.75" customHeight="1" x14ac:dyDescent="0.25">
      <c r="B835" s="78"/>
      <c r="C835" s="84"/>
      <c r="E835" s="80"/>
    </row>
    <row r="836" spans="2:5" ht="15.75" customHeight="1" x14ac:dyDescent="0.25">
      <c r="B836" s="78"/>
      <c r="C836" s="84"/>
      <c r="E836" s="80"/>
    </row>
    <row r="837" spans="2:5" ht="15.75" customHeight="1" x14ac:dyDescent="0.25">
      <c r="B837" s="78"/>
      <c r="C837" s="84"/>
      <c r="E837" s="80"/>
    </row>
    <row r="838" spans="2:5" ht="15.75" customHeight="1" x14ac:dyDescent="0.25">
      <c r="B838" s="78"/>
      <c r="C838" s="84"/>
      <c r="E838" s="80"/>
    </row>
    <row r="839" spans="2:5" ht="15.75" customHeight="1" x14ac:dyDescent="0.25">
      <c r="B839" s="78"/>
      <c r="C839" s="84"/>
      <c r="E839" s="80"/>
    </row>
    <row r="840" spans="2:5" ht="15.75" customHeight="1" x14ac:dyDescent="0.25">
      <c r="B840" s="78"/>
      <c r="C840" s="84"/>
      <c r="E840" s="80"/>
    </row>
    <row r="841" spans="2:5" ht="15.75" customHeight="1" x14ac:dyDescent="0.25">
      <c r="B841" s="78"/>
      <c r="C841" s="84"/>
      <c r="E841" s="80"/>
    </row>
    <row r="842" spans="2:5" ht="15.75" customHeight="1" x14ac:dyDescent="0.25">
      <c r="B842" s="78"/>
      <c r="C842" s="84"/>
      <c r="E842" s="80"/>
    </row>
    <row r="843" spans="2:5" ht="15.75" customHeight="1" x14ac:dyDescent="0.25">
      <c r="B843" s="78"/>
      <c r="C843" s="84"/>
      <c r="E843" s="80"/>
    </row>
    <row r="844" spans="2:5" ht="15.75" customHeight="1" x14ac:dyDescent="0.25">
      <c r="B844" s="78"/>
      <c r="C844" s="84"/>
      <c r="E844" s="80"/>
    </row>
    <row r="845" spans="2:5" ht="15.75" customHeight="1" x14ac:dyDescent="0.25">
      <c r="B845" s="78"/>
      <c r="C845" s="84"/>
      <c r="E845" s="80"/>
    </row>
    <row r="846" spans="2:5" ht="15.75" customHeight="1" x14ac:dyDescent="0.25">
      <c r="B846" s="78"/>
      <c r="C846" s="84"/>
      <c r="E846" s="80"/>
    </row>
    <row r="847" spans="2:5" ht="15.75" customHeight="1" x14ac:dyDescent="0.25">
      <c r="B847" s="78"/>
      <c r="C847" s="84"/>
      <c r="E847" s="80"/>
    </row>
    <row r="848" spans="2:5" ht="15.75" customHeight="1" x14ac:dyDescent="0.25">
      <c r="B848" s="78"/>
      <c r="C848" s="84"/>
      <c r="E848" s="80"/>
    </row>
    <row r="849" spans="2:5" ht="15.75" customHeight="1" x14ac:dyDescent="0.25">
      <c r="B849" s="78"/>
      <c r="C849" s="84"/>
      <c r="E849" s="80"/>
    </row>
    <row r="850" spans="2:5" ht="15.75" customHeight="1" x14ac:dyDescent="0.25">
      <c r="B850" s="78"/>
      <c r="C850" s="84"/>
      <c r="E850" s="80"/>
    </row>
    <row r="851" spans="2:5" ht="15.75" customHeight="1" x14ac:dyDescent="0.25">
      <c r="B851" s="78"/>
      <c r="C851" s="84"/>
      <c r="E851" s="80"/>
    </row>
    <row r="852" spans="2:5" ht="15.75" customHeight="1" x14ac:dyDescent="0.25">
      <c r="B852" s="78"/>
      <c r="C852" s="84"/>
      <c r="E852" s="80"/>
    </row>
    <row r="853" spans="2:5" ht="15.75" customHeight="1" x14ac:dyDescent="0.25">
      <c r="B853" s="78"/>
      <c r="C853" s="84"/>
      <c r="E853" s="80"/>
    </row>
    <row r="854" spans="2:5" ht="15.75" customHeight="1" x14ac:dyDescent="0.25">
      <c r="B854" s="78"/>
      <c r="C854" s="84"/>
      <c r="E854" s="80"/>
    </row>
    <row r="855" spans="2:5" ht="15.75" customHeight="1" x14ac:dyDescent="0.25">
      <c r="B855" s="78"/>
      <c r="C855" s="84"/>
      <c r="E855" s="80"/>
    </row>
    <row r="856" spans="2:5" ht="15.75" customHeight="1" x14ac:dyDescent="0.25">
      <c r="B856" s="78"/>
      <c r="C856" s="84"/>
      <c r="E856" s="80"/>
    </row>
    <row r="857" spans="2:5" ht="15.75" customHeight="1" x14ac:dyDescent="0.25">
      <c r="B857" s="78"/>
      <c r="C857" s="84"/>
      <c r="E857" s="80"/>
    </row>
    <row r="858" spans="2:5" ht="15.75" customHeight="1" x14ac:dyDescent="0.25">
      <c r="B858" s="78"/>
      <c r="C858" s="84"/>
      <c r="E858" s="80"/>
    </row>
    <row r="859" spans="2:5" ht="15.75" customHeight="1" x14ac:dyDescent="0.25">
      <c r="B859" s="78"/>
      <c r="C859" s="84"/>
      <c r="E859" s="80"/>
    </row>
    <row r="860" spans="2:5" ht="15.75" customHeight="1" x14ac:dyDescent="0.25">
      <c r="B860" s="78"/>
      <c r="C860" s="84"/>
      <c r="E860" s="80"/>
    </row>
    <row r="861" spans="2:5" ht="15.75" customHeight="1" x14ac:dyDescent="0.25">
      <c r="B861" s="78"/>
      <c r="C861" s="84"/>
      <c r="E861" s="80"/>
    </row>
    <row r="862" spans="2:5" ht="15.75" customHeight="1" x14ac:dyDescent="0.25">
      <c r="B862" s="78"/>
      <c r="C862" s="84"/>
      <c r="E862" s="80"/>
    </row>
    <row r="863" spans="2:5" ht="15.75" customHeight="1" x14ac:dyDescent="0.25">
      <c r="B863" s="78"/>
      <c r="C863" s="84"/>
      <c r="E863" s="80"/>
    </row>
    <row r="864" spans="2:5" ht="15.75" customHeight="1" x14ac:dyDescent="0.25">
      <c r="B864" s="78"/>
      <c r="C864" s="84"/>
      <c r="E864" s="80"/>
    </row>
    <row r="865" spans="2:5" ht="15.75" customHeight="1" x14ac:dyDescent="0.25">
      <c r="B865" s="78"/>
      <c r="C865" s="84"/>
      <c r="E865" s="80"/>
    </row>
    <row r="866" spans="2:5" ht="15.75" customHeight="1" x14ac:dyDescent="0.25">
      <c r="B866" s="78"/>
      <c r="C866" s="84"/>
      <c r="E866" s="80"/>
    </row>
    <row r="867" spans="2:5" ht="15.75" customHeight="1" x14ac:dyDescent="0.25">
      <c r="B867" s="78"/>
      <c r="C867" s="84"/>
      <c r="E867" s="80"/>
    </row>
    <row r="868" spans="2:5" ht="15.75" customHeight="1" x14ac:dyDescent="0.25">
      <c r="B868" s="78"/>
      <c r="C868" s="84"/>
      <c r="E868" s="80"/>
    </row>
    <row r="869" spans="2:5" ht="15.75" customHeight="1" x14ac:dyDescent="0.25">
      <c r="B869" s="78"/>
      <c r="C869" s="84"/>
      <c r="E869" s="80"/>
    </row>
    <row r="870" spans="2:5" ht="15.75" customHeight="1" x14ac:dyDescent="0.25">
      <c r="B870" s="78"/>
      <c r="C870" s="84"/>
      <c r="E870" s="80"/>
    </row>
    <row r="871" spans="2:5" ht="15.75" customHeight="1" x14ac:dyDescent="0.25">
      <c r="B871" s="78"/>
      <c r="C871" s="84"/>
      <c r="E871" s="80"/>
    </row>
    <row r="872" spans="2:5" ht="15.75" customHeight="1" x14ac:dyDescent="0.25">
      <c r="B872" s="78"/>
      <c r="C872" s="84"/>
      <c r="E872" s="80"/>
    </row>
    <row r="873" spans="2:5" ht="15.75" customHeight="1" x14ac:dyDescent="0.25">
      <c r="B873" s="78"/>
      <c r="C873" s="84"/>
      <c r="E873" s="80"/>
    </row>
    <row r="874" spans="2:5" ht="15.75" customHeight="1" x14ac:dyDescent="0.25">
      <c r="B874" s="78"/>
      <c r="C874" s="84"/>
      <c r="E874" s="80"/>
    </row>
    <row r="875" spans="2:5" ht="15.75" customHeight="1" x14ac:dyDescent="0.25">
      <c r="B875" s="78"/>
      <c r="C875" s="84"/>
      <c r="E875" s="80"/>
    </row>
    <row r="876" spans="2:5" ht="15.75" customHeight="1" x14ac:dyDescent="0.25">
      <c r="B876" s="78"/>
      <c r="C876" s="84"/>
      <c r="E876" s="80"/>
    </row>
    <row r="877" spans="2:5" ht="15.75" customHeight="1" x14ac:dyDescent="0.25">
      <c r="B877" s="78"/>
      <c r="C877" s="84"/>
      <c r="E877" s="80"/>
    </row>
    <row r="878" spans="2:5" ht="15.75" customHeight="1" x14ac:dyDescent="0.25">
      <c r="B878" s="78"/>
      <c r="C878" s="84"/>
      <c r="E878" s="80"/>
    </row>
    <row r="879" spans="2:5" ht="15.75" customHeight="1" x14ac:dyDescent="0.25">
      <c r="B879" s="78"/>
      <c r="C879" s="84"/>
      <c r="E879" s="80"/>
    </row>
    <row r="880" spans="2:5" ht="15.75" customHeight="1" x14ac:dyDescent="0.25">
      <c r="B880" s="78"/>
      <c r="C880" s="84"/>
      <c r="E880" s="80"/>
    </row>
    <row r="881" spans="2:5" ht="15.75" customHeight="1" x14ac:dyDescent="0.25">
      <c r="B881" s="78"/>
      <c r="C881" s="84"/>
      <c r="E881" s="80"/>
    </row>
    <row r="882" spans="2:5" ht="15.75" customHeight="1" x14ac:dyDescent="0.25">
      <c r="B882" s="78"/>
      <c r="C882" s="84"/>
      <c r="E882" s="80"/>
    </row>
    <row r="883" spans="2:5" ht="15.75" customHeight="1" x14ac:dyDescent="0.25">
      <c r="B883" s="78"/>
      <c r="C883" s="84"/>
      <c r="E883" s="80"/>
    </row>
    <row r="884" spans="2:5" ht="15.75" customHeight="1" x14ac:dyDescent="0.25">
      <c r="B884" s="78"/>
      <c r="C884" s="84"/>
      <c r="E884" s="80"/>
    </row>
    <row r="885" spans="2:5" ht="15.75" customHeight="1" x14ac:dyDescent="0.25">
      <c r="B885" s="78"/>
      <c r="C885" s="84"/>
      <c r="E885" s="80"/>
    </row>
    <row r="886" spans="2:5" ht="15.75" customHeight="1" x14ac:dyDescent="0.25">
      <c r="B886" s="78"/>
      <c r="C886" s="84"/>
      <c r="E886" s="80"/>
    </row>
    <row r="887" spans="2:5" ht="15.75" customHeight="1" x14ac:dyDescent="0.25">
      <c r="B887" s="78"/>
      <c r="C887" s="84"/>
      <c r="E887" s="80"/>
    </row>
    <row r="888" spans="2:5" ht="15.75" customHeight="1" x14ac:dyDescent="0.25">
      <c r="B888" s="78"/>
      <c r="C888" s="84"/>
      <c r="E888" s="80"/>
    </row>
    <row r="889" spans="2:5" ht="15.75" customHeight="1" x14ac:dyDescent="0.25">
      <c r="B889" s="78"/>
      <c r="C889" s="84"/>
      <c r="E889" s="80"/>
    </row>
    <row r="890" spans="2:5" ht="15.75" customHeight="1" x14ac:dyDescent="0.25">
      <c r="B890" s="78"/>
      <c r="C890" s="84"/>
      <c r="E890" s="80"/>
    </row>
    <row r="891" spans="2:5" ht="15.75" customHeight="1" x14ac:dyDescent="0.25">
      <c r="B891" s="78"/>
      <c r="C891" s="84"/>
      <c r="E891" s="80"/>
    </row>
    <row r="892" spans="2:5" ht="15.75" customHeight="1" x14ac:dyDescent="0.25">
      <c r="B892" s="78"/>
      <c r="C892" s="84"/>
      <c r="E892" s="80"/>
    </row>
    <row r="893" spans="2:5" ht="15.75" customHeight="1" x14ac:dyDescent="0.25">
      <c r="B893" s="78"/>
      <c r="C893" s="84"/>
      <c r="E893" s="80"/>
    </row>
    <row r="894" spans="2:5" ht="15.75" customHeight="1" x14ac:dyDescent="0.25">
      <c r="B894" s="78"/>
      <c r="C894" s="84"/>
      <c r="E894" s="80"/>
    </row>
    <row r="895" spans="2:5" ht="15.75" customHeight="1" x14ac:dyDescent="0.25">
      <c r="B895" s="78"/>
      <c r="C895" s="84"/>
      <c r="E895" s="80"/>
    </row>
    <row r="896" spans="2:5" ht="15.75" customHeight="1" x14ac:dyDescent="0.25">
      <c r="B896" s="78"/>
      <c r="C896" s="84"/>
      <c r="E896" s="80"/>
    </row>
    <row r="897" spans="2:5" ht="15.75" customHeight="1" x14ac:dyDescent="0.25">
      <c r="B897" s="78"/>
      <c r="C897" s="84"/>
      <c r="E897" s="80"/>
    </row>
    <row r="898" spans="2:5" ht="15.75" customHeight="1" x14ac:dyDescent="0.25">
      <c r="B898" s="78"/>
      <c r="C898" s="84"/>
      <c r="E898" s="80"/>
    </row>
    <row r="899" spans="2:5" ht="15.75" customHeight="1" x14ac:dyDescent="0.25">
      <c r="B899" s="78"/>
      <c r="C899" s="84"/>
      <c r="E899" s="80"/>
    </row>
    <row r="900" spans="2:5" ht="15.75" customHeight="1" x14ac:dyDescent="0.25">
      <c r="B900" s="78"/>
      <c r="C900" s="84"/>
      <c r="E900" s="80"/>
    </row>
    <row r="901" spans="2:5" ht="15.75" customHeight="1" x14ac:dyDescent="0.25">
      <c r="B901" s="78"/>
      <c r="C901" s="84"/>
      <c r="E901" s="80"/>
    </row>
    <row r="902" spans="2:5" ht="15.75" customHeight="1" x14ac:dyDescent="0.25">
      <c r="B902" s="78"/>
      <c r="C902" s="84"/>
      <c r="E902" s="80"/>
    </row>
    <row r="903" spans="2:5" ht="15.75" customHeight="1" x14ac:dyDescent="0.25">
      <c r="B903" s="78"/>
      <c r="C903" s="84"/>
      <c r="E903" s="80"/>
    </row>
    <row r="904" spans="2:5" ht="15.75" customHeight="1" x14ac:dyDescent="0.25">
      <c r="B904" s="78"/>
      <c r="C904" s="84"/>
      <c r="E904" s="80"/>
    </row>
    <row r="905" spans="2:5" ht="15.75" customHeight="1" x14ac:dyDescent="0.25">
      <c r="B905" s="78"/>
      <c r="C905" s="84"/>
      <c r="E905" s="80"/>
    </row>
    <row r="906" spans="2:5" ht="15.75" customHeight="1" x14ac:dyDescent="0.25">
      <c r="B906" s="78"/>
      <c r="C906" s="84"/>
      <c r="E906" s="80"/>
    </row>
    <row r="907" spans="2:5" ht="15.75" customHeight="1" x14ac:dyDescent="0.25">
      <c r="B907" s="78"/>
      <c r="C907" s="84"/>
      <c r="E907" s="80"/>
    </row>
    <row r="908" spans="2:5" ht="15.75" customHeight="1" x14ac:dyDescent="0.25">
      <c r="B908" s="78"/>
      <c r="C908" s="84"/>
      <c r="E908" s="80"/>
    </row>
    <row r="909" spans="2:5" ht="15.75" customHeight="1" x14ac:dyDescent="0.25">
      <c r="B909" s="78"/>
      <c r="C909" s="84"/>
      <c r="E909" s="80"/>
    </row>
    <row r="910" spans="2:5" ht="15.75" customHeight="1" x14ac:dyDescent="0.25">
      <c r="B910" s="78"/>
      <c r="C910" s="84"/>
      <c r="E910" s="80"/>
    </row>
    <row r="911" spans="2:5" ht="15.75" customHeight="1" x14ac:dyDescent="0.25">
      <c r="B911" s="78"/>
      <c r="C911" s="84"/>
      <c r="E911" s="80"/>
    </row>
    <row r="912" spans="2:5" ht="15.75" customHeight="1" x14ac:dyDescent="0.25">
      <c r="B912" s="78"/>
      <c r="C912" s="84"/>
      <c r="E912" s="80"/>
    </row>
    <row r="913" spans="2:5" ht="15.75" customHeight="1" x14ac:dyDescent="0.25">
      <c r="B913" s="78"/>
      <c r="C913" s="84"/>
      <c r="E913" s="80"/>
    </row>
    <row r="914" spans="2:5" ht="15.75" customHeight="1" x14ac:dyDescent="0.25">
      <c r="B914" s="78"/>
      <c r="C914" s="84"/>
      <c r="E914" s="80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88"/>
  <sheetViews>
    <sheetView workbookViewId="0">
      <pane ySplit="1" topLeftCell="A139" activePane="bottomLeft" state="frozen"/>
      <selection pane="bottomLeft" activeCell="K119" sqref="K119:K187"/>
    </sheetView>
  </sheetViews>
  <sheetFormatPr defaultColWidth="14.42578125" defaultRowHeight="15" customHeight="1" x14ac:dyDescent="0.25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 x14ac:dyDescent="0.35">
      <c r="A1" s="74" t="s">
        <v>1109</v>
      </c>
      <c r="B1" s="74" t="s">
        <v>2</v>
      </c>
      <c r="C1" s="74" t="s">
        <v>3</v>
      </c>
      <c r="D1" s="74" t="s">
        <v>4</v>
      </c>
      <c r="E1" s="74" t="s">
        <v>5</v>
      </c>
      <c r="F1" s="74" t="s">
        <v>6</v>
      </c>
      <c r="G1" s="74" t="s">
        <v>7</v>
      </c>
      <c r="H1" s="74" t="s">
        <v>8</v>
      </c>
      <c r="I1" s="74" t="s">
        <v>9</v>
      </c>
      <c r="J1" s="74" t="s">
        <v>10</v>
      </c>
      <c r="K1" s="74" t="s">
        <v>11</v>
      </c>
      <c r="L1" s="74" t="s">
        <v>12</v>
      </c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17.100000000000001" customHeight="1" x14ac:dyDescent="0.35">
      <c r="A2" s="170" t="s">
        <v>1109</v>
      </c>
      <c r="B2" s="156"/>
      <c r="C2" s="156">
        <v>31.31</v>
      </c>
      <c r="D2" s="156">
        <v>1</v>
      </c>
      <c r="E2" s="156">
        <v>14</v>
      </c>
      <c r="F2" s="157" t="str">
        <f>+VLOOKUP(E2,Participants!$A$1:$F$1449,2,FALSE)</f>
        <v>Anna Lazzara</v>
      </c>
      <c r="G2" s="157" t="str">
        <f>+VLOOKUP(E2,Participants!$A$1:$F$1449,4,FALSE)</f>
        <v>BFS</v>
      </c>
      <c r="H2" s="157" t="str">
        <f>+VLOOKUP(E2,Participants!$A$1:$F$1449,5,FALSE)</f>
        <v>F</v>
      </c>
      <c r="I2" s="157">
        <f>+VLOOKUP(E2,Participants!$A$1:$F$1449,3,FALSE)</f>
        <v>3</v>
      </c>
      <c r="J2" s="157" t="str">
        <f>+VLOOKUP(E2,Participants!$A$1:$G$1449,7,FALSE)</f>
        <v>DEV GIRLS</v>
      </c>
      <c r="K2" s="158">
        <v>1</v>
      </c>
      <c r="L2" s="158">
        <v>10</v>
      </c>
    </row>
    <row r="3" spans="1:27" ht="17.100000000000001" customHeight="1" x14ac:dyDescent="0.35">
      <c r="A3" s="170" t="s">
        <v>1109</v>
      </c>
      <c r="B3" s="156"/>
      <c r="C3" s="156">
        <v>31.38</v>
      </c>
      <c r="D3" s="156">
        <v>3</v>
      </c>
      <c r="E3" s="156">
        <v>109</v>
      </c>
      <c r="F3" s="157" t="str">
        <f>+VLOOKUP(E3,Participants!$A$1:$F$1449,2,FALSE)</f>
        <v>Kamari Behrens</v>
      </c>
      <c r="G3" s="157" t="str">
        <f>+VLOOKUP(E3,Participants!$A$1:$F$1449,4,FALSE)</f>
        <v>JFK</v>
      </c>
      <c r="H3" s="157" t="str">
        <f>+VLOOKUP(E3,Participants!$A$1:$F$1449,5,FALSE)</f>
        <v>F</v>
      </c>
      <c r="I3" s="157">
        <f>+VLOOKUP(E3,Participants!$A$1:$F$1449,3,FALSE)</f>
        <v>4</v>
      </c>
      <c r="J3" s="157" t="str">
        <f>+VLOOKUP(E3,Participants!$A$1:$G$1449,7,FALSE)</f>
        <v>DEV GIRLS</v>
      </c>
      <c r="K3" s="158">
        <v>2</v>
      </c>
      <c r="L3" s="158">
        <v>8</v>
      </c>
    </row>
    <row r="4" spans="1:27" ht="17.100000000000001" customHeight="1" x14ac:dyDescent="0.35">
      <c r="A4" s="170" t="s">
        <v>1109</v>
      </c>
      <c r="B4" s="156"/>
      <c r="C4" s="156">
        <v>32.450000000000003</v>
      </c>
      <c r="D4" s="156">
        <v>2</v>
      </c>
      <c r="E4" s="156">
        <v>932</v>
      </c>
      <c r="F4" s="157" t="str">
        <f>+VLOOKUP(E4,Participants!$A$1:$F$1449,2,FALSE)</f>
        <v>McKenzie Page</v>
      </c>
      <c r="G4" s="157" t="str">
        <f>+VLOOKUP(E4,Participants!$A$1:$F$1449,4,FALSE)</f>
        <v>SBS</v>
      </c>
      <c r="H4" s="157" t="str">
        <f>+VLOOKUP(E4,Participants!$A$1:$F$1449,5,FALSE)</f>
        <v>F</v>
      </c>
      <c r="I4" s="157">
        <f>+VLOOKUP(E4,Participants!$A$1:$F$1449,3,FALSE)</f>
        <v>4</v>
      </c>
      <c r="J4" s="157" t="str">
        <f>+VLOOKUP(E4,Participants!$A$1:$G$1449,7,FALSE)</f>
        <v>DEV GIRLS</v>
      </c>
      <c r="K4" s="158">
        <v>3</v>
      </c>
      <c r="L4" s="158">
        <v>6</v>
      </c>
    </row>
    <row r="5" spans="1:27" ht="17.100000000000001" customHeight="1" x14ac:dyDescent="0.35">
      <c r="A5" s="170" t="s">
        <v>1109</v>
      </c>
      <c r="B5" s="156"/>
      <c r="C5" s="156">
        <v>33</v>
      </c>
      <c r="D5" s="156">
        <v>8</v>
      </c>
      <c r="E5" s="156">
        <v>1042</v>
      </c>
      <c r="F5" s="157" t="str">
        <f>+VLOOKUP(E5,Participants!$A$1:$F$1449,2,FALSE)</f>
        <v>Sophia Saginaw</v>
      </c>
      <c r="G5" s="157" t="str">
        <f>+VLOOKUP(E5,Participants!$A$1:$F$1449,4,FALSE)</f>
        <v>HTS</v>
      </c>
      <c r="H5" s="157" t="str">
        <f>+VLOOKUP(E5,Participants!$A$1:$F$1449,5,FALSE)</f>
        <v>F</v>
      </c>
      <c r="I5" s="157">
        <f>+VLOOKUP(E5,Participants!$A$1:$F$1449,3,FALSE)</f>
        <v>4</v>
      </c>
      <c r="J5" s="157" t="str">
        <f>+VLOOKUP(E5,Participants!$A$1:$G$1449,7,FALSE)</f>
        <v>DEV GIRLS</v>
      </c>
      <c r="K5" s="158">
        <v>4</v>
      </c>
      <c r="L5" s="158">
        <v>5</v>
      </c>
    </row>
    <row r="6" spans="1:27" ht="17.100000000000001" customHeight="1" x14ac:dyDescent="0.35">
      <c r="A6" s="170" t="s">
        <v>1109</v>
      </c>
      <c r="B6" s="156"/>
      <c r="C6" s="156">
        <v>33.22</v>
      </c>
      <c r="D6" s="156">
        <v>5</v>
      </c>
      <c r="E6" s="156">
        <v>1039</v>
      </c>
      <c r="F6" s="157" t="str">
        <f>+VLOOKUP(E6,Participants!$A$1:$F$1449,2,FALSE)</f>
        <v>Leah Parker</v>
      </c>
      <c r="G6" s="157" t="str">
        <f>+VLOOKUP(E6,Participants!$A$1:$F$1449,4,FALSE)</f>
        <v>HTS</v>
      </c>
      <c r="H6" s="157" t="str">
        <f>+VLOOKUP(E6,Participants!$A$1:$F$1449,5,FALSE)</f>
        <v>F</v>
      </c>
      <c r="I6" s="157">
        <f>+VLOOKUP(E6,Participants!$A$1:$F$1449,3,FALSE)</f>
        <v>4</v>
      </c>
      <c r="J6" s="157" t="str">
        <f>+VLOOKUP(E6,Participants!$A$1:$G$1449,7,FALSE)</f>
        <v>DEV GIRLS</v>
      </c>
      <c r="K6" s="158">
        <v>5</v>
      </c>
      <c r="L6" s="158">
        <v>4</v>
      </c>
    </row>
    <row r="7" spans="1:27" ht="17.100000000000001" customHeight="1" x14ac:dyDescent="0.35">
      <c r="A7" s="170" t="s">
        <v>1109</v>
      </c>
      <c r="B7" s="156"/>
      <c r="C7" s="156">
        <v>33.92</v>
      </c>
      <c r="D7" s="156">
        <v>4</v>
      </c>
      <c r="E7" s="156">
        <v>322</v>
      </c>
      <c r="F7" s="157" t="str">
        <f>+VLOOKUP(E7,Participants!$A$1:$F$1449,2,FALSE)</f>
        <v>McKenna Restori</v>
      </c>
      <c r="G7" s="157" t="str">
        <f>+VLOOKUP(E7,Participants!$A$1:$F$1449,4,FALSE)</f>
        <v>BTA</v>
      </c>
      <c r="H7" s="157" t="str">
        <f>+VLOOKUP(E7,Participants!$A$1:$F$1449,5,FALSE)</f>
        <v>F</v>
      </c>
      <c r="I7" s="157">
        <f>+VLOOKUP(E7,Participants!$A$1:$F$1449,3,FALSE)</f>
        <v>4</v>
      </c>
      <c r="J7" s="157" t="str">
        <f>+VLOOKUP(E7,Participants!$A$1:$G$1449,7,FALSE)</f>
        <v>DEV GIRLS</v>
      </c>
      <c r="K7" s="158">
        <v>6</v>
      </c>
      <c r="L7" s="158">
        <v>3</v>
      </c>
    </row>
    <row r="8" spans="1:27" ht="17.100000000000001" customHeight="1" x14ac:dyDescent="0.35">
      <c r="A8" s="170" t="s">
        <v>1109</v>
      </c>
      <c r="B8" s="156"/>
      <c r="C8" s="156">
        <v>34.590000000000003</v>
      </c>
      <c r="D8" s="156">
        <v>6</v>
      </c>
      <c r="E8" s="156">
        <v>1217</v>
      </c>
      <c r="F8" s="157" t="str">
        <f>+VLOOKUP(E8,Participants!$A$1:$F$1449,2,FALSE)</f>
        <v>Isabella Dudash</v>
      </c>
      <c r="G8" s="157" t="str">
        <f>+VLOOKUP(E8,Participants!$A$1:$F$1449,4,FALSE)</f>
        <v>GRE</v>
      </c>
      <c r="H8" s="157" t="str">
        <f>+VLOOKUP(E8,Participants!$A$1:$F$1449,5,FALSE)</f>
        <v>F</v>
      </c>
      <c r="I8" s="157">
        <f>+VLOOKUP(E8,Participants!$A$1:$F$1449,3,FALSE)</f>
        <v>4</v>
      </c>
      <c r="J8" s="157" t="str">
        <f>+VLOOKUP(E8,Participants!$A$1:$G$1449,7,FALSE)</f>
        <v>DEV GIRLS</v>
      </c>
      <c r="K8" s="158">
        <v>7</v>
      </c>
      <c r="L8" s="158">
        <v>2</v>
      </c>
    </row>
    <row r="9" spans="1:27" ht="17.100000000000001" customHeight="1" x14ac:dyDescent="0.35">
      <c r="A9" s="170" t="s">
        <v>1109</v>
      </c>
      <c r="B9" s="156"/>
      <c r="C9" s="156">
        <v>34.630000000000003</v>
      </c>
      <c r="D9" s="156">
        <v>2</v>
      </c>
      <c r="E9" s="156">
        <v>858</v>
      </c>
      <c r="F9" s="157" t="str">
        <f>+VLOOKUP(E9,Participants!$A$1:$F$1449,2,FALSE)</f>
        <v>Brooklyn Morgan</v>
      </c>
      <c r="G9" s="157" t="str">
        <f>+VLOOKUP(E9,Participants!$A$1:$F$1449,4,FALSE)</f>
        <v>NAM</v>
      </c>
      <c r="H9" s="157" t="str">
        <f>+VLOOKUP(E9,Participants!$A$1:$F$1449,5,FALSE)</f>
        <v>F</v>
      </c>
      <c r="I9" s="157">
        <f>+VLOOKUP(E9,Participants!$A$1:$F$1449,3,FALSE)</f>
        <v>4</v>
      </c>
      <c r="J9" s="157" t="str">
        <f>+VLOOKUP(E9,Participants!$A$1:$G$1449,7,FALSE)</f>
        <v>DEV GIRLS</v>
      </c>
      <c r="K9" s="158">
        <v>8</v>
      </c>
      <c r="L9" s="158">
        <v>1</v>
      </c>
    </row>
    <row r="10" spans="1:27" ht="17.100000000000001" customHeight="1" x14ac:dyDescent="0.35">
      <c r="A10" s="170" t="s">
        <v>1109</v>
      </c>
      <c r="B10" s="156"/>
      <c r="C10" s="156">
        <v>35.270000000000003</v>
      </c>
      <c r="D10" s="156">
        <v>3</v>
      </c>
      <c r="E10" s="156">
        <v>324</v>
      </c>
      <c r="F10" s="157" t="str">
        <f>+VLOOKUP(E10,Participants!$A$1:$F$1449,2,FALSE)</f>
        <v>Sarah Stevens</v>
      </c>
      <c r="G10" s="157" t="str">
        <f>+VLOOKUP(E10,Participants!$A$1:$F$1449,4,FALSE)</f>
        <v>BTA</v>
      </c>
      <c r="H10" s="157" t="str">
        <f>+VLOOKUP(E10,Participants!$A$1:$F$1449,5,FALSE)</f>
        <v>F</v>
      </c>
      <c r="I10" s="157">
        <f>+VLOOKUP(E10,Participants!$A$1:$F$1449,3,FALSE)</f>
        <v>4</v>
      </c>
      <c r="J10" s="157" t="str">
        <f>+VLOOKUP(E10,Participants!$A$1:$G$1449,7,FALSE)</f>
        <v>DEV GIRLS</v>
      </c>
      <c r="K10" s="157">
        <f>K9+1</f>
        <v>9</v>
      </c>
      <c r="L10" s="157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1:27" ht="17.100000000000001" customHeight="1" x14ac:dyDescent="0.35">
      <c r="A11" s="170" t="s">
        <v>1109</v>
      </c>
      <c r="B11" s="156"/>
      <c r="C11" s="156">
        <v>35.28</v>
      </c>
      <c r="D11" s="156">
        <v>6</v>
      </c>
      <c r="E11" s="156">
        <v>526</v>
      </c>
      <c r="F11" s="157" t="str">
        <f>+VLOOKUP(E11,Participants!$A$1:$F$1449,2,FALSE)</f>
        <v>Karly Majeski</v>
      </c>
      <c r="G11" s="157" t="str">
        <f>+VLOOKUP(E11,Participants!$A$1:$F$1449,4,FALSE)</f>
        <v>KIL</v>
      </c>
      <c r="H11" s="157" t="str">
        <f>+VLOOKUP(E11,Participants!$A$1:$F$1449,5,FALSE)</f>
        <v>F</v>
      </c>
      <c r="I11" s="157">
        <f>+VLOOKUP(E11,Participants!$A$1:$F$1449,3,FALSE)</f>
        <v>4</v>
      </c>
      <c r="J11" s="157" t="str">
        <f>+VLOOKUP(E11,Participants!$A$1:$G$1449,7,FALSE)</f>
        <v>DEV GIRLS</v>
      </c>
      <c r="K11" s="157">
        <f t="shared" ref="K11:K74" si="0">K10+1</f>
        <v>10</v>
      </c>
      <c r="L11" s="157"/>
    </row>
    <row r="12" spans="1:27" ht="17.100000000000001" customHeight="1" x14ac:dyDescent="0.35">
      <c r="A12" s="170" t="s">
        <v>1109</v>
      </c>
      <c r="B12" s="156"/>
      <c r="C12" s="156">
        <v>35.43</v>
      </c>
      <c r="D12" s="156">
        <v>8</v>
      </c>
      <c r="E12" s="156">
        <v>528</v>
      </c>
      <c r="F12" s="157" t="str">
        <f>+VLOOKUP(E12,Participants!$A$1:$F$1449,2,FALSE)</f>
        <v>Madeline Meeuf</v>
      </c>
      <c r="G12" s="157" t="str">
        <f>+VLOOKUP(E12,Participants!$A$1:$F$1449,4,FALSE)</f>
        <v>KIL</v>
      </c>
      <c r="H12" s="157" t="str">
        <f>+VLOOKUP(E12,Participants!$A$1:$F$1449,5,FALSE)</f>
        <v>F</v>
      </c>
      <c r="I12" s="157">
        <f>+VLOOKUP(E12,Participants!$A$1:$F$1449,3,FALSE)</f>
        <v>4</v>
      </c>
      <c r="J12" s="157" t="str">
        <f>+VLOOKUP(E12,Participants!$A$1:$G$1449,7,FALSE)</f>
        <v>DEV GIRLS</v>
      </c>
      <c r="K12" s="157">
        <f t="shared" si="0"/>
        <v>11</v>
      </c>
      <c r="L12" s="157"/>
    </row>
    <row r="13" spans="1:27" ht="17.100000000000001" customHeight="1" x14ac:dyDescent="0.35">
      <c r="A13" s="170" t="s">
        <v>1109</v>
      </c>
      <c r="B13" s="156"/>
      <c r="C13" s="156">
        <v>35.67</v>
      </c>
      <c r="D13" s="156">
        <v>3</v>
      </c>
      <c r="E13" s="156">
        <v>969</v>
      </c>
      <c r="F13" s="157" t="str">
        <f>+VLOOKUP(E13,Participants!$A$1:$F$1449,2,FALSE)</f>
        <v>Addison Bell</v>
      </c>
      <c r="G13" s="157" t="str">
        <f>+VLOOKUP(E13,Participants!$A$1:$F$1449,4,FALSE)</f>
        <v>SBS</v>
      </c>
      <c r="H13" s="157" t="str">
        <f>+VLOOKUP(E13,Participants!$A$1:$F$1449,5,FALSE)</f>
        <v>F</v>
      </c>
      <c r="I13" s="157">
        <f>+VLOOKUP(E13,Participants!$A$1:$F$1449,3,FALSE)</f>
        <v>4</v>
      </c>
      <c r="J13" s="157" t="str">
        <f>+VLOOKUP(E13,Participants!$A$1:$G$1449,7,FALSE)</f>
        <v>DEV GIRLS</v>
      </c>
      <c r="K13" s="157">
        <f t="shared" si="0"/>
        <v>12</v>
      </c>
      <c r="L13" s="157"/>
    </row>
    <row r="14" spans="1:27" ht="17.100000000000001" customHeight="1" x14ac:dyDescent="0.35">
      <c r="A14" s="170" t="s">
        <v>1109</v>
      </c>
      <c r="B14" s="156"/>
      <c r="C14" s="156">
        <v>36.24</v>
      </c>
      <c r="D14" s="156">
        <v>5</v>
      </c>
      <c r="E14" s="156">
        <v>607</v>
      </c>
      <c r="F14" s="157" t="str">
        <f>+VLOOKUP(E14,Participants!$A$1:$F$1449,2,FALSE)</f>
        <v>Sarah Rhodes</v>
      </c>
      <c r="G14" s="157" t="str">
        <f>+VLOOKUP(E14,Participants!$A$1:$F$1449,4,FALSE)</f>
        <v>AAC</v>
      </c>
      <c r="H14" s="157" t="str">
        <f>+VLOOKUP(E14,Participants!$A$1:$F$1449,5,FALSE)</f>
        <v>F</v>
      </c>
      <c r="I14" s="157">
        <f>+VLOOKUP(E14,Participants!$A$1:$F$1449,3,FALSE)</f>
        <v>4</v>
      </c>
      <c r="J14" s="157" t="str">
        <f>+VLOOKUP(E14,Participants!$A$1:$G$1449,7,FALSE)</f>
        <v>DEV GIRLS</v>
      </c>
      <c r="K14" s="157">
        <f t="shared" si="0"/>
        <v>13</v>
      </c>
      <c r="L14" s="157"/>
    </row>
    <row r="15" spans="1:27" ht="17.100000000000001" customHeight="1" x14ac:dyDescent="0.35">
      <c r="A15" s="170" t="s">
        <v>1109</v>
      </c>
      <c r="B15" s="156"/>
      <c r="C15" s="156">
        <v>36.51</v>
      </c>
      <c r="D15" s="156">
        <v>7</v>
      </c>
      <c r="E15" s="156">
        <v>320</v>
      </c>
      <c r="F15" s="157" t="str">
        <f>+VLOOKUP(E15,Participants!$A$1:$F$1449,2,FALSE)</f>
        <v>Chloe Fettis</v>
      </c>
      <c r="G15" s="157" t="str">
        <f>+VLOOKUP(E15,Participants!$A$1:$F$1449,4,FALSE)</f>
        <v>BTA</v>
      </c>
      <c r="H15" s="157" t="str">
        <f>+VLOOKUP(E15,Participants!$A$1:$F$1449,5,FALSE)</f>
        <v>F</v>
      </c>
      <c r="I15" s="157">
        <f>+VLOOKUP(E15,Participants!$A$1:$F$1449,3,FALSE)</f>
        <v>4</v>
      </c>
      <c r="J15" s="157" t="str">
        <f>+VLOOKUP(E15,Participants!$A$1:$G$1449,7,FALSE)</f>
        <v>DEV GIRLS</v>
      </c>
      <c r="K15" s="157">
        <f t="shared" si="0"/>
        <v>14</v>
      </c>
      <c r="L15" s="157"/>
    </row>
    <row r="16" spans="1:27" ht="17.100000000000001" customHeight="1" x14ac:dyDescent="0.35">
      <c r="A16" s="170" t="s">
        <v>1109</v>
      </c>
      <c r="B16" s="156"/>
      <c r="C16" s="156">
        <v>36.54</v>
      </c>
      <c r="D16" s="156">
        <v>3</v>
      </c>
      <c r="E16" s="156">
        <v>788</v>
      </c>
      <c r="F16" s="157" t="str">
        <f>+VLOOKUP(E16,Participants!$A$1:$F$1449,2,FALSE)</f>
        <v>Clara Lopresti</v>
      </c>
      <c r="G16" s="157" t="str">
        <f>+VLOOKUP(E16,Participants!$A$1:$F$1449,4,FALSE)</f>
        <v>SRT</v>
      </c>
      <c r="H16" s="157" t="str">
        <f>+VLOOKUP(E16,Participants!$A$1:$F$1449,5,FALSE)</f>
        <v>F</v>
      </c>
      <c r="I16" s="157">
        <f>+VLOOKUP(E16,Participants!$A$1:$F$1449,3,FALSE)</f>
        <v>4</v>
      </c>
      <c r="J16" s="157" t="str">
        <f>+VLOOKUP(E16,Participants!$A$1:$G$1449,7,FALSE)</f>
        <v>DEV GIRLS</v>
      </c>
      <c r="K16" s="157">
        <f t="shared" si="0"/>
        <v>15</v>
      </c>
      <c r="L16" s="157"/>
    </row>
    <row r="17" spans="1:27" ht="17.100000000000001" customHeight="1" x14ac:dyDescent="0.35">
      <c r="A17" s="170" t="s">
        <v>1109</v>
      </c>
      <c r="B17" s="156"/>
      <c r="C17" s="156">
        <v>36.549999999999997</v>
      </c>
      <c r="D17" s="156">
        <v>8</v>
      </c>
      <c r="E17" s="156">
        <v>861</v>
      </c>
      <c r="F17" s="157" t="str">
        <f>+VLOOKUP(E17,Participants!$A$1:$F$1449,2,FALSE)</f>
        <v>Scarlett Zoracki</v>
      </c>
      <c r="G17" s="157" t="str">
        <f>+VLOOKUP(E17,Participants!$A$1:$F$1449,4,FALSE)</f>
        <v>NAM</v>
      </c>
      <c r="H17" s="157" t="str">
        <f>+VLOOKUP(E17,Participants!$A$1:$F$1449,5,FALSE)</f>
        <v>F</v>
      </c>
      <c r="I17" s="157">
        <f>+VLOOKUP(E17,Participants!$A$1:$F$1449,3,FALSE)</f>
        <v>4</v>
      </c>
      <c r="J17" s="157" t="str">
        <f>+VLOOKUP(E17,Participants!$A$1:$G$1449,7,FALSE)</f>
        <v>DEV GIRLS</v>
      </c>
      <c r="K17" s="157">
        <f t="shared" si="0"/>
        <v>16</v>
      </c>
      <c r="L17" s="157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ht="17.100000000000001" customHeight="1" x14ac:dyDescent="0.35">
      <c r="A18" s="170" t="s">
        <v>1109</v>
      </c>
      <c r="B18" s="156"/>
      <c r="C18" s="156">
        <v>36.6</v>
      </c>
      <c r="D18" s="156">
        <v>5</v>
      </c>
      <c r="E18" s="156">
        <v>780</v>
      </c>
      <c r="F18" s="157" t="str">
        <f>+VLOOKUP(E18,Participants!$A$1:$F$1449,2,FALSE)</f>
        <v>Kennedy Williams</v>
      </c>
      <c r="G18" s="157" t="str">
        <f>+VLOOKUP(E18,Participants!$A$1:$F$1449,4,FALSE)</f>
        <v>SRT</v>
      </c>
      <c r="H18" s="157" t="str">
        <f>+VLOOKUP(E18,Participants!$A$1:$F$1449,5,FALSE)</f>
        <v>F</v>
      </c>
      <c r="I18" s="157">
        <f>+VLOOKUP(E18,Participants!$A$1:$F$1449,3,FALSE)</f>
        <v>1</v>
      </c>
      <c r="J18" s="157" t="str">
        <f>+VLOOKUP(E18,Participants!$A$1:$G$1449,7,FALSE)</f>
        <v>DEV GIRLS</v>
      </c>
      <c r="K18" s="157">
        <f t="shared" si="0"/>
        <v>17</v>
      </c>
      <c r="L18" s="157"/>
    </row>
    <row r="19" spans="1:27" ht="17.100000000000001" customHeight="1" x14ac:dyDescent="0.35">
      <c r="A19" s="170" t="s">
        <v>1109</v>
      </c>
      <c r="B19" s="156"/>
      <c r="C19" s="156">
        <v>36.65</v>
      </c>
      <c r="D19" s="156">
        <v>2</v>
      </c>
      <c r="E19" s="156">
        <v>110</v>
      </c>
      <c r="F19" s="157" t="str">
        <f>+VLOOKUP(E19,Participants!$A$1:$F$1449,2,FALSE)</f>
        <v>Kiera Roddy</v>
      </c>
      <c r="G19" s="157" t="str">
        <f>+VLOOKUP(E19,Participants!$A$1:$F$1449,4,FALSE)</f>
        <v>JFK</v>
      </c>
      <c r="H19" s="157" t="str">
        <f>+VLOOKUP(E19,Participants!$A$1:$F$1449,5,FALSE)</f>
        <v>F</v>
      </c>
      <c r="I19" s="157">
        <f>+VLOOKUP(E19,Participants!$A$1:$F$1449,3,FALSE)</f>
        <v>4</v>
      </c>
      <c r="J19" s="157" t="str">
        <f>+VLOOKUP(E19,Participants!$A$1:$G$1449,7,FALSE)</f>
        <v>DEV GIRLS</v>
      </c>
      <c r="K19" s="157">
        <f t="shared" si="0"/>
        <v>18</v>
      </c>
      <c r="L19" s="157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</row>
    <row r="20" spans="1:27" ht="17.100000000000001" customHeight="1" x14ac:dyDescent="0.35">
      <c r="A20" s="170" t="s">
        <v>1109</v>
      </c>
      <c r="B20" s="156"/>
      <c r="C20" s="156">
        <v>36.68</v>
      </c>
      <c r="D20" s="156">
        <v>5</v>
      </c>
      <c r="E20" s="156">
        <v>933</v>
      </c>
      <c r="F20" s="157" t="str">
        <f>+VLOOKUP(E20,Participants!$A$1:$F$1449,2,FALSE)</f>
        <v>Melina Bui</v>
      </c>
      <c r="G20" s="157" t="str">
        <f>+VLOOKUP(E20,Participants!$A$1:$F$1449,4,FALSE)</f>
        <v>SBS</v>
      </c>
      <c r="H20" s="157" t="str">
        <f>+VLOOKUP(E20,Participants!$A$1:$F$1449,5,FALSE)</f>
        <v>F</v>
      </c>
      <c r="I20" s="157">
        <f>+VLOOKUP(E20,Participants!$A$1:$F$1449,3,FALSE)</f>
        <v>4</v>
      </c>
      <c r="J20" s="157" t="str">
        <f>+VLOOKUP(E20,Participants!$A$1:$G$1449,7,FALSE)</f>
        <v>DEV GIRLS</v>
      </c>
      <c r="K20" s="157">
        <f t="shared" si="0"/>
        <v>19</v>
      </c>
      <c r="L20" s="157"/>
    </row>
    <row r="21" spans="1:27" ht="17.100000000000001" customHeight="1" x14ac:dyDescent="0.35">
      <c r="A21" s="170" t="s">
        <v>1109</v>
      </c>
      <c r="B21" s="156"/>
      <c r="C21" s="156">
        <v>36.99</v>
      </c>
      <c r="D21" s="156">
        <v>4</v>
      </c>
      <c r="E21" s="156">
        <v>154</v>
      </c>
      <c r="F21" s="157" t="str">
        <f>+VLOOKUP(E21,Participants!$A$1:$F$1449,2,FALSE)</f>
        <v>Harlow Pieramici</v>
      </c>
      <c r="G21" s="157" t="str">
        <f>+VLOOKUP(E21,Participants!$A$1:$F$1449,4,FALSE)</f>
        <v>STL</v>
      </c>
      <c r="H21" s="157" t="str">
        <f>+VLOOKUP(E21,Participants!$A$1:$F$1449,5,FALSE)</f>
        <v>F</v>
      </c>
      <c r="I21" s="157">
        <f>+VLOOKUP(E21,Participants!$A$1:$F$1449,3,FALSE)</f>
        <v>3</v>
      </c>
      <c r="J21" s="157" t="str">
        <f>+VLOOKUP(E21,Participants!$A$1:$G$1449,7,FALSE)</f>
        <v>DEV GIRLS</v>
      </c>
      <c r="K21" s="157">
        <f t="shared" si="0"/>
        <v>20</v>
      </c>
      <c r="L21" s="157"/>
    </row>
    <row r="22" spans="1:27" ht="17.100000000000001" customHeight="1" x14ac:dyDescent="0.35">
      <c r="A22" s="170" t="s">
        <v>1109</v>
      </c>
      <c r="B22" s="156"/>
      <c r="C22" s="156">
        <v>37.200000000000003</v>
      </c>
      <c r="D22" s="156">
        <v>7</v>
      </c>
      <c r="E22" s="156">
        <v>604</v>
      </c>
      <c r="F22" s="157" t="str">
        <f>+VLOOKUP(E22,Participants!$A$1:$F$1449,2,FALSE)</f>
        <v>Juliana Farah</v>
      </c>
      <c r="G22" s="157" t="str">
        <f>+VLOOKUP(E22,Participants!$A$1:$F$1449,4,FALSE)</f>
        <v>AAC</v>
      </c>
      <c r="H22" s="157" t="str">
        <f>+VLOOKUP(E22,Participants!$A$1:$F$1449,5,FALSE)</f>
        <v>F</v>
      </c>
      <c r="I22" s="157">
        <f>+VLOOKUP(E22,Participants!$A$1:$F$1449,3,FALSE)</f>
        <v>3</v>
      </c>
      <c r="J22" s="157" t="str">
        <f>+VLOOKUP(E22,Participants!$A$1:$G$1449,7,FALSE)</f>
        <v>DEV GIRLS</v>
      </c>
      <c r="K22" s="157">
        <f t="shared" si="0"/>
        <v>21</v>
      </c>
      <c r="L22" s="157"/>
    </row>
    <row r="23" spans="1:27" ht="17.100000000000001" customHeight="1" x14ac:dyDescent="0.35">
      <c r="A23" s="170" t="s">
        <v>1109</v>
      </c>
      <c r="B23" s="156"/>
      <c r="C23" s="156">
        <v>37.54</v>
      </c>
      <c r="D23" s="156">
        <v>3</v>
      </c>
      <c r="E23" s="156">
        <v>438</v>
      </c>
      <c r="F23" s="157" t="str">
        <f>+VLOOKUP(E23,Participants!$A$1:$F$1449,2,FALSE)</f>
        <v>Heidi Stiger</v>
      </c>
      <c r="G23" s="157" t="str">
        <f>+VLOOKUP(E23,Participants!$A$1:$F$1449,4,FALSE)</f>
        <v>CDT</v>
      </c>
      <c r="H23" s="157" t="str">
        <f>+VLOOKUP(E23,Participants!$A$1:$F$1449,5,FALSE)</f>
        <v>F</v>
      </c>
      <c r="I23" s="157">
        <f>+VLOOKUP(E23,Participants!$A$1:$F$1449,3,FALSE)</f>
        <v>3</v>
      </c>
      <c r="J23" s="157" t="str">
        <f>+VLOOKUP(E23,Participants!$A$1:$G$1449,7,FALSE)</f>
        <v>DEV GIRLS</v>
      </c>
      <c r="K23" s="157">
        <f t="shared" si="0"/>
        <v>22</v>
      </c>
      <c r="L23" s="157"/>
    </row>
    <row r="24" spans="1:27" ht="17.100000000000001" customHeight="1" x14ac:dyDescent="0.35">
      <c r="A24" s="170" t="s">
        <v>1109</v>
      </c>
      <c r="B24" s="156"/>
      <c r="C24" s="156">
        <v>37.74</v>
      </c>
      <c r="D24" s="156">
        <v>7</v>
      </c>
      <c r="E24" s="156">
        <v>316</v>
      </c>
      <c r="F24" s="157" t="str">
        <f>+VLOOKUP(E24,Participants!$A$1:$F$1449,2,FALSE)</f>
        <v>Emily Stevens</v>
      </c>
      <c r="G24" s="157" t="str">
        <f>+VLOOKUP(E24,Participants!$A$1:$F$1449,4,FALSE)</f>
        <v>BTA</v>
      </c>
      <c r="H24" s="157" t="str">
        <f>+VLOOKUP(E24,Participants!$A$1:$F$1449,5,FALSE)</f>
        <v>F</v>
      </c>
      <c r="I24" s="157">
        <f>+VLOOKUP(E24,Participants!$A$1:$F$1449,3,FALSE)</f>
        <v>2</v>
      </c>
      <c r="J24" s="157" t="str">
        <f>+VLOOKUP(E24,Participants!$A$1:$G$1449,7,FALSE)</f>
        <v>DEV GIRLS</v>
      </c>
      <c r="K24" s="157">
        <f t="shared" si="0"/>
        <v>23</v>
      </c>
      <c r="L24" s="157"/>
    </row>
    <row r="25" spans="1:27" ht="17.100000000000001" customHeight="1" x14ac:dyDescent="0.35">
      <c r="A25" s="170" t="s">
        <v>1109</v>
      </c>
      <c r="B25" s="156"/>
      <c r="C25" s="156">
        <v>37.799999999999997</v>
      </c>
      <c r="D25" s="156">
        <v>5</v>
      </c>
      <c r="E25" s="156">
        <v>689</v>
      </c>
      <c r="F25" s="157" t="str">
        <f>+VLOOKUP(E25,Participants!$A$1:$F$1449,2,FALSE)</f>
        <v>Lyla Rodgers</v>
      </c>
      <c r="G25" s="157" t="str">
        <f>+VLOOKUP(E25,Participants!$A$1:$F$1449,4,FALSE)</f>
        <v>BCS</v>
      </c>
      <c r="H25" s="157" t="str">
        <f>+VLOOKUP(E25,Participants!$A$1:$F$1449,5,FALSE)</f>
        <v>F</v>
      </c>
      <c r="I25" s="157">
        <f>+VLOOKUP(E25,Participants!$A$1:$F$1449,3,FALSE)</f>
        <v>4</v>
      </c>
      <c r="J25" s="157" t="str">
        <f>+VLOOKUP(E25,Participants!$A$1:$G$1449,7,FALSE)</f>
        <v>DEV GIRLS</v>
      </c>
      <c r="K25" s="157">
        <f t="shared" si="0"/>
        <v>24</v>
      </c>
      <c r="L25" s="157"/>
    </row>
    <row r="26" spans="1:27" ht="17.100000000000001" customHeight="1" x14ac:dyDescent="0.35">
      <c r="A26" s="170" t="s">
        <v>1109</v>
      </c>
      <c r="B26" s="156"/>
      <c r="C26" s="156">
        <v>37.99</v>
      </c>
      <c r="D26" s="156">
        <v>4</v>
      </c>
      <c r="E26" s="156">
        <v>264</v>
      </c>
      <c r="F26" s="157" t="str">
        <f>+VLOOKUP(E26,Participants!$A$1:$F$1449,2,FALSE)</f>
        <v>Karyna Kohut</v>
      </c>
      <c r="G26" s="157" t="str">
        <f>+VLOOKUP(E26,Participants!$A$1:$F$1449,4,FALSE)</f>
        <v>JBS</v>
      </c>
      <c r="H26" s="157" t="str">
        <f>+VLOOKUP(E26,Participants!$A$1:$F$1449,5,FALSE)</f>
        <v>F</v>
      </c>
      <c r="I26" s="157">
        <f>+VLOOKUP(E26,Participants!$A$1:$F$1449,3,FALSE)</f>
        <v>3</v>
      </c>
      <c r="J26" s="157" t="str">
        <f>+VLOOKUP(E26,Participants!$A$1:$G$1449,7,FALSE)</f>
        <v>DEV GIRLS</v>
      </c>
      <c r="K26" s="157">
        <f t="shared" si="0"/>
        <v>25</v>
      </c>
      <c r="L26" s="157"/>
    </row>
    <row r="27" spans="1:27" ht="17.100000000000001" customHeight="1" x14ac:dyDescent="0.35">
      <c r="A27" s="170" t="s">
        <v>1109</v>
      </c>
      <c r="B27" s="156"/>
      <c r="C27" s="156">
        <v>38.31</v>
      </c>
      <c r="D27" s="156">
        <v>5</v>
      </c>
      <c r="E27" s="156">
        <v>100</v>
      </c>
      <c r="F27" s="157" t="str">
        <f>+VLOOKUP(E27,Participants!$A$1:$F$1449,2,FALSE)</f>
        <v>Abby Papson</v>
      </c>
      <c r="G27" s="157" t="str">
        <f>+VLOOKUP(E27,Participants!$A$1:$F$1449,4,FALSE)</f>
        <v>JFK</v>
      </c>
      <c r="H27" s="157" t="str">
        <f>+VLOOKUP(E27,Participants!$A$1:$F$1449,5,FALSE)</f>
        <v>F</v>
      </c>
      <c r="I27" s="157">
        <f>+VLOOKUP(E27,Participants!$A$1:$F$1449,3,FALSE)</f>
        <v>2</v>
      </c>
      <c r="J27" s="157" t="str">
        <f>+VLOOKUP(E27,Participants!$A$1:$G$1449,7,FALSE)</f>
        <v>DEV GIRLS</v>
      </c>
      <c r="K27" s="157">
        <f t="shared" si="0"/>
        <v>26</v>
      </c>
      <c r="L27" s="157"/>
    </row>
    <row r="28" spans="1:27" ht="17.100000000000001" customHeight="1" x14ac:dyDescent="0.35">
      <c r="A28" s="170" t="s">
        <v>1109</v>
      </c>
      <c r="B28" s="156"/>
      <c r="C28" s="156">
        <v>38.39</v>
      </c>
      <c r="D28" s="156">
        <v>1</v>
      </c>
      <c r="E28" s="156">
        <v>485</v>
      </c>
      <c r="F28" s="157" t="str">
        <f>+VLOOKUP(E28,Participants!$A$1:$F$1449,2,FALSE)</f>
        <v>Samantha Barker</v>
      </c>
      <c r="G28" s="157" t="str">
        <f>+VLOOKUP(E28,Participants!$A$1:$F$1449,4,FALSE)</f>
        <v>ANN</v>
      </c>
      <c r="H28" s="157" t="str">
        <f>+VLOOKUP(E28,Participants!$A$1:$F$1449,5,FALSE)</f>
        <v>F</v>
      </c>
      <c r="I28" s="157">
        <f>+VLOOKUP(E28,Participants!$A$1:$F$1449,3,FALSE)</f>
        <v>3</v>
      </c>
      <c r="J28" s="157" t="str">
        <f>+VLOOKUP(E28,Participants!$A$1:$G$1449,7,FALSE)</f>
        <v>DEV GIRLS</v>
      </c>
      <c r="K28" s="157">
        <f t="shared" si="0"/>
        <v>27</v>
      </c>
      <c r="L28" s="157"/>
    </row>
    <row r="29" spans="1:27" ht="17.100000000000001" customHeight="1" x14ac:dyDescent="0.35">
      <c r="A29" s="170" t="s">
        <v>1109</v>
      </c>
      <c r="B29" s="156"/>
      <c r="C29" s="156">
        <v>38.44</v>
      </c>
      <c r="D29" s="156">
        <v>1</v>
      </c>
      <c r="E29" s="156">
        <v>390</v>
      </c>
      <c r="F29" s="157" t="str">
        <f>+VLOOKUP(E29,Participants!$A$1:$F$1449,2,FALSE)</f>
        <v>Giulia Marino</v>
      </c>
      <c r="G29" s="157" t="str">
        <f>+VLOOKUP(E29,Participants!$A$1:$F$1449,4,FALSE)</f>
        <v>PHL</v>
      </c>
      <c r="H29" s="157" t="str">
        <f>+VLOOKUP(E29,Participants!$A$1:$F$1449,5,FALSE)</f>
        <v>F</v>
      </c>
      <c r="I29" s="157">
        <f>+VLOOKUP(E29,Participants!$A$1:$F$1449,3,FALSE)</f>
        <v>4</v>
      </c>
      <c r="J29" s="157" t="str">
        <f>+VLOOKUP(E29,Participants!$A$1:$G$1449,7,FALSE)</f>
        <v>DEV GIRLS</v>
      </c>
      <c r="K29" s="157">
        <f t="shared" si="0"/>
        <v>28</v>
      </c>
      <c r="L29" s="157"/>
    </row>
    <row r="30" spans="1:27" ht="17.100000000000001" customHeight="1" x14ac:dyDescent="0.35">
      <c r="A30" s="170" t="s">
        <v>1109</v>
      </c>
      <c r="B30" s="156"/>
      <c r="C30" s="156">
        <v>38.450000000000003</v>
      </c>
      <c r="D30" s="156">
        <v>3</v>
      </c>
      <c r="E30" s="156">
        <v>8</v>
      </c>
      <c r="F30" s="157" t="str">
        <f>+VLOOKUP(E30,Participants!$A$1:$F$1449,2,FALSE)</f>
        <v>Caroline Sell</v>
      </c>
      <c r="G30" s="157" t="str">
        <f>+VLOOKUP(E30,Participants!$A$1:$F$1449,4,FALSE)</f>
        <v>BFS</v>
      </c>
      <c r="H30" s="157" t="str">
        <f>+VLOOKUP(E30,Participants!$A$1:$F$1449,5,FALSE)</f>
        <v>F</v>
      </c>
      <c r="I30" s="157">
        <f>+VLOOKUP(E30,Participants!$A$1:$F$1449,3,FALSE)</f>
        <v>2</v>
      </c>
      <c r="J30" s="157" t="str">
        <f>+VLOOKUP(E30,Participants!$A$1:$G$1449,7,FALSE)</f>
        <v>DEV GIRLS</v>
      </c>
      <c r="K30" s="157">
        <f t="shared" si="0"/>
        <v>29</v>
      </c>
      <c r="L30" s="157"/>
    </row>
    <row r="31" spans="1:27" ht="17.100000000000001" customHeight="1" x14ac:dyDescent="0.35">
      <c r="A31" s="170" t="s">
        <v>1109</v>
      </c>
      <c r="B31" s="156"/>
      <c r="C31" s="156">
        <v>38.49</v>
      </c>
      <c r="D31" s="156">
        <v>5</v>
      </c>
      <c r="E31" s="156">
        <v>111</v>
      </c>
      <c r="F31" s="157" t="str">
        <f>+VLOOKUP(E31,Participants!$A$1:$F$1449,2,FALSE)</f>
        <v>Micha Mariana</v>
      </c>
      <c r="G31" s="157" t="str">
        <f>+VLOOKUP(E31,Participants!$A$1:$F$1449,4,FALSE)</f>
        <v>JFK</v>
      </c>
      <c r="H31" s="157" t="str">
        <f>+VLOOKUP(E31,Participants!$A$1:$F$1449,5,FALSE)</f>
        <v>F</v>
      </c>
      <c r="I31" s="157">
        <f>+VLOOKUP(E31,Participants!$A$1:$F$1449,3,FALSE)</f>
        <v>4</v>
      </c>
      <c r="J31" s="157" t="str">
        <f>+VLOOKUP(E31,Participants!$A$1:$G$1449,7,FALSE)</f>
        <v>DEV GIRLS</v>
      </c>
      <c r="K31" s="157">
        <f t="shared" si="0"/>
        <v>30</v>
      </c>
      <c r="L31" s="157"/>
    </row>
    <row r="32" spans="1:27" ht="17.100000000000001" customHeight="1" x14ac:dyDescent="0.35">
      <c r="A32" s="170" t="s">
        <v>1109</v>
      </c>
      <c r="B32" s="156"/>
      <c r="C32" s="156">
        <v>38.630000000000003</v>
      </c>
      <c r="D32" s="156">
        <v>4</v>
      </c>
      <c r="E32" s="156">
        <v>165</v>
      </c>
      <c r="F32" s="157" t="str">
        <f>+VLOOKUP(E32,Participants!$A$1:$F$1449,2,FALSE)</f>
        <v>Julie Lukasewicz</v>
      </c>
      <c r="G32" s="157" t="str">
        <f>+VLOOKUP(E32,Participants!$A$1:$F$1449,4,FALSE)</f>
        <v>STL</v>
      </c>
      <c r="H32" s="157" t="str">
        <f>+VLOOKUP(E32,Participants!$A$1:$F$1449,5,FALSE)</f>
        <v>F</v>
      </c>
      <c r="I32" s="157">
        <f>+VLOOKUP(E32,Participants!$A$1:$F$1449,3,FALSE)</f>
        <v>4</v>
      </c>
      <c r="J32" s="157" t="str">
        <f>+VLOOKUP(E32,Participants!$A$1:$G$1449,7,FALSE)</f>
        <v>DEV GIRLS</v>
      </c>
      <c r="K32" s="157">
        <f t="shared" si="0"/>
        <v>31</v>
      </c>
      <c r="L32" s="157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 spans="1:27" ht="17.100000000000001" customHeight="1" x14ac:dyDescent="0.35">
      <c r="A33" s="170" t="s">
        <v>1109</v>
      </c>
      <c r="B33" s="156"/>
      <c r="C33" s="156">
        <v>38.65</v>
      </c>
      <c r="D33" s="156">
        <v>8</v>
      </c>
      <c r="E33" s="156">
        <v>521</v>
      </c>
      <c r="F33" s="157" t="str">
        <f>+VLOOKUP(E33,Participants!$A$1:$F$1449,2,FALSE)</f>
        <v>Gianna Floyd</v>
      </c>
      <c r="G33" s="157" t="str">
        <f>+VLOOKUP(E33,Participants!$A$1:$F$1449,4,FALSE)</f>
        <v>KIL</v>
      </c>
      <c r="H33" s="157" t="str">
        <f>+VLOOKUP(E33,Participants!$A$1:$F$1449,5,FALSE)</f>
        <v>F</v>
      </c>
      <c r="I33" s="157">
        <f>+VLOOKUP(E33,Participants!$A$1:$F$1449,3,FALSE)</f>
        <v>3</v>
      </c>
      <c r="J33" s="157" t="str">
        <f>+VLOOKUP(E33,Participants!$A$1:$G$1449,7,FALSE)</f>
        <v>DEV GIRLS</v>
      </c>
      <c r="K33" s="157">
        <f t="shared" si="0"/>
        <v>32</v>
      </c>
      <c r="L33" s="157"/>
    </row>
    <row r="34" spans="1:27" ht="17.100000000000001" customHeight="1" x14ac:dyDescent="0.35">
      <c r="A34" s="170" t="s">
        <v>1109</v>
      </c>
      <c r="B34" s="156"/>
      <c r="C34" s="156">
        <v>38.79</v>
      </c>
      <c r="D34" s="156">
        <v>4</v>
      </c>
      <c r="E34" s="156">
        <v>523</v>
      </c>
      <c r="F34" s="157" t="str">
        <f>+VLOOKUP(E34,Participants!$A$1:$F$1449,2,FALSE)</f>
        <v>Audrey Wolfe</v>
      </c>
      <c r="G34" s="157" t="str">
        <f>+VLOOKUP(E34,Participants!$A$1:$F$1449,4,FALSE)</f>
        <v>KIL</v>
      </c>
      <c r="H34" s="157" t="str">
        <f>+VLOOKUP(E34,Participants!$A$1:$F$1449,5,FALSE)</f>
        <v>F</v>
      </c>
      <c r="I34" s="157">
        <f>+VLOOKUP(E34,Participants!$A$1:$F$1449,3,FALSE)</f>
        <v>4</v>
      </c>
      <c r="J34" s="157" t="str">
        <f>+VLOOKUP(E34,Participants!$A$1:$G$1449,7,FALSE)</f>
        <v>DEV GIRLS</v>
      </c>
      <c r="K34" s="157">
        <f t="shared" si="0"/>
        <v>33</v>
      </c>
      <c r="L34" s="157"/>
    </row>
    <row r="35" spans="1:27" ht="17.100000000000001" customHeight="1" x14ac:dyDescent="0.35">
      <c r="A35" s="170" t="s">
        <v>1109</v>
      </c>
      <c r="B35" s="156"/>
      <c r="C35" s="156">
        <v>38.840000000000003</v>
      </c>
      <c r="D35" s="156">
        <v>4</v>
      </c>
      <c r="E35" s="156">
        <v>920</v>
      </c>
      <c r="F35" s="157" t="str">
        <f>+VLOOKUP(E35,Participants!$A$1:$F$1449,2,FALSE)</f>
        <v>Addison Thomas</v>
      </c>
      <c r="G35" s="157" t="str">
        <f>+VLOOKUP(E35,Participants!$A$1:$F$1449,4,FALSE)</f>
        <v>SBS</v>
      </c>
      <c r="H35" s="157" t="str">
        <f>+VLOOKUP(E35,Participants!$A$1:$F$1449,5,FALSE)</f>
        <v>F</v>
      </c>
      <c r="I35" s="157">
        <f>+VLOOKUP(E35,Participants!$A$1:$F$1449,3,FALSE)</f>
        <v>4</v>
      </c>
      <c r="J35" s="157" t="str">
        <f>+VLOOKUP(E35,Participants!$A$1:$G$1449,7,FALSE)</f>
        <v>DEV GIRLS</v>
      </c>
      <c r="K35" s="157">
        <f t="shared" si="0"/>
        <v>34</v>
      </c>
      <c r="L35" s="157"/>
    </row>
    <row r="36" spans="1:27" ht="17.100000000000001" customHeight="1" x14ac:dyDescent="0.35">
      <c r="A36" s="170" t="s">
        <v>1109</v>
      </c>
      <c r="B36" s="156"/>
      <c r="C36" s="156">
        <v>38.9</v>
      </c>
      <c r="D36" s="156">
        <v>8</v>
      </c>
      <c r="E36" s="156">
        <v>11</v>
      </c>
      <c r="F36" s="157" t="str">
        <f>+VLOOKUP(E36,Participants!$A$1:$F$1449,2,FALSE)</f>
        <v>Madeline Sell</v>
      </c>
      <c r="G36" s="157" t="str">
        <f>+VLOOKUP(E36,Participants!$A$1:$F$1449,4,FALSE)</f>
        <v>BFS</v>
      </c>
      <c r="H36" s="157" t="str">
        <f>+VLOOKUP(E36,Participants!$A$1:$F$1449,5,FALSE)</f>
        <v>F</v>
      </c>
      <c r="I36" s="157">
        <f>+VLOOKUP(E36,Participants!$A$1:$F$1449,3,FALSE)</f>
        <v>2</v>
      </c>
      <c r="J36" s="157" t="str">
        <f>+VLOOKUP(E36,Participants!$A$1:$G$1449,7,FALSE)</f>
        <v>DEV GIRLS</v>
      </c>
      <c r="K36" s="157">
        <f t="shared" si="0"/>
        <v>35</v>
      </c>
      <c r="L36" s="157"/>
    </row>
    <row r="37" spans="1:27" ht="17.100000000000001" customHeight="1" x14ac:dyDescent="0.35">
      <c r="A37" s="170" t="s">
        <v>1109</v>
      </c>
      <c r="B37" s="156"/>
      <c r="C37" s="156">
        <v>38.950000000000003</v>
      </c>
      <c r="D37" s="156">
        <v>4</v>
      </c>
      <c r="E37" s="156">
        <v>416</v>
      </c>
      <c r="F37" s="157" t="str">
        <f>+VLOOKUP(E37,Participants!$A$1:$F$1449,2,FALSE)</f>
        <v>Kate Mulzet</v>
      </c>
      <c r="G37" s="157" t="str">
        <f>+VLOOKUP(E37,Participants!$A$1:$F$1449,4,FALSE)</f>
        <v>PHA</v>
      </c>
      <c r="H37" s="157" t="str">
        <f>+VLOOKUP(E37,Participants!$A$1:$F$1449,5,FALSE)</f>
        <v>F</v>
      </c>
      <c r="I37" s="157">
        <f>+VLOOKUP(E37,Participants!$A$1:$F$1449,3,FALSE)</f>
        <v>1</v>
      </c>
      <c r="J37" s="157" t="str">
        <f>+VLOOKUP(E37,Participants!$A$1:$G$1449,7,FALSE)</f>
        <v>DEV GIRLS</v>
      </c>
      <c r="K37" s="157">
        <f t="shared" si="0"/>
        <v>36</v>
      </c>
      <c r="L37" s="157"/>
    </row>
    <row r="38" spans="1:27" ht="17.100000000000001" customHeight="1" x14ac:dyDescent="0.35">
      <c r="A38" s="170" t="s">
        <v>1109</v>
      </c>
      <c r="B38" s="156"/>
      <c r="C38" s="156">
        <v>38.950000000000003</v>
      </c>
      <c r="D38" s="156">
        <v>7</v>
      </c>
      <c r="E38" s="156">
        <v>721</v>
      </c>
      <c r="F38" s="157" t="str">
        <f>+VLOOKUP(E38,Participants!$A$1:$F$1449,2,FALSE)</f>
        <v>Katherine Tarquinio</v>
      </c>
      <c r="G38" s="157" t="str">
        <f>+VLOOKUP(E38,Participants!$A$1:$F$1449,4,FALSE)</f>
        <v>HCA</v>
      </c>
      <c r="H38" s="157" t="str">
        <f>+VLOOKUP(E38,Participants!$A$1:$F$1449,5,FALSE)</f>
        <v>F</v>
      </c>
      <c r="I38" s="157">
        <f>+VLOOKUP(E38,Participants!$A$1:$F$1449,3,FALSE)</f>
        <v>3</v>
      </c>
      <c r="J38" s="157" t="str">
        <f>+VLOOKUP(E38,Participants!$A$1:$G$1449,7,FALSE)</f>
        <v>DEV GIRLS</v>
      </c>
      <c r="K38" s="157">
        <f t="shared" si="0"/>
        <v>37</v>
      </c>
      <c r="L38" s="157"/>
    </row>
    <row r="39" spans="1:27" ht="17.100000000000001" customHeight="1" x14ac:dyDescent="0.35">
      <c r="A39" s="170" t="s">
        <v>1109</v>
      </c>
      <c r="B39" s="156"/>
      <c r="C39" s="156">
        <v>39.06</v>
      </c>
      <c r="D39" s="156">
        <v>5</v>
      </c>
      <c r="E39" s="156">
        <v>1036</v>
      </c>
      <c r="F39" s="157" t="str">
        <f>+VLOOKUP(E39,Participants!$A$1:$F$1449,2,FALSE)</f>
        <v>Lindsay Bressler</v>
      </c>
      <c r="G39" s="157" t="str">
        <f>+VLOOKUP(E39,Participants!$A$1:$F$1449,4,FALSE)</f>
        <v>HTS</v>
      </c>
      <c r="H39" s="157" t="str">
        <f>+VLOOKUP(E39,Participants!$A$1:$F$1449,5,FALSE)</f>
        <v>F</v>
      </c>
      <c r="I39" s="157">
        <f>+VLOOKUP(E39,Participants!$A$1:$F$1449,3,FALSE)</f>
        <v>3</v>
      </c>
      <c r="J39" s="157" t="str">
        <f>+VLOOKUP(E39,Participants!$A$1:$G$1449,7,FALSE)</f>
        <v>DEV GIRLS</v>
      </c>
      <c r="K39" s="157">
        <f t="shared" si="0"/>
        <v>38</v>
      </c>
      <c r="L39" s="157"/>
    </row>
    <row r="40" spans="1:27" ht="17.100000000000001" customHeight="1" x14ac:dyDescent="0.35">
      <c r="A40" s="170" t="s">
        <v>1109</v>
      </c>
      <c r="B40" s="156"/>
      <c r="C40" s="156">
        <v>39.090000000000003</v>
      </c>
      <c r="D40" s="156">
        <v>1</v>
      </c>
      <c r="E40" s="156">
        <v>439</v>
      </c>
      <c r="F40" s="157" t="str">
        <f>+VLOOKUP(E40,Participants!$A$1:$F$1449,2,FALSE)</f>
        <v>Gemma Spadacene</v>
      </c>
      <c r="G40" s="157" t="str">
        <f>+VLOOKUP(E40,Participants!$A$1:$F$1449,4,FALSE)</f>
        <v>CDT</v>
      </c>
      <c r="H40" s="157" t="str">
        <f>+VLOOKUP(E40,Participants!$A$1:$F$1449,5,FALSE)</f>
        <v>F</v>
      </c>
      <c r="I40" s="157">
        <f>+VLOOKUP(E40,Participants!$A$1:$F$1449,3,FALSE)</f>
        <v>4</v>
      </c>
      <c r="J40" s="157" t="str">
        <f>+VLOOKUP(E40,Participants!$A$1:$G$1449,7,FALSE)</f>
        <v>DEV GIRLS</v>
      </c>
      <c r="K40" s="157">
        <f t="shared" si="0"/>
        <v>39</v>
      </c>
      <c r="L40" s="157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</row>
    <row r="41" spans="1:27" ht="17.100000000000001" customHeight="1" x14ac:dyDescent="0.35">
      <c r="A41" s="170" t="s">
        <v>1109</v>
      </c>
      <c r="B41" s="156"/>
      <c r="C41" s="156">
        <v>39.24</v>
      </c>
      <c r="D41" s="156">
        <v>6</v>
      </c>
      <c r="E41" s="156">
        <v>688</v>
      </c>
      <c r="F41" s="157" t="str">
        <f>+VLOOKUP(E41,Participants!$A$1:$F$1449,2,FALSE)</f>
        <v>Lissy Cornell</v>
      </c>
      <c r="G41" s="157" t="str">
        <f>+VLOOKUP(E41,Participants!$A$1:$F$1449,4,FALSE)</f>
        <v>BCS</v>
      </c>
      <c r="H41" s="157" t="str">
        <f>+VLOOKUP(E41,Participants!$A$1:$F$1449,5,FALSE)</f>
        <v>F</v>
      </c>
      <c r="I41" s="157">
        <f>+VLOOKUP(E41,Participants!$A$1:$F$1449,3,FALSE)</f>
        <v>4</v>
      </c>
      <c r="J41" s="157" t="str">
        <f>+VLOOKUP(E41,Participants!$A$1:$G$1449,7,FALSE)</f>
        <v>DEV GIRLS</v>
      </c>
      <c r="K41" s="157">
        <f t="shared" si="0"/>
        <v>40</v>
      </c>
      <c r="L41" s="157"/>
    </row>
    <row r="42" spans="1:27" ht="17.100000000000001" customHeight="1" x14ac:dyDescent="0.35">
      <c r="A42" s="170" t="s">
        <v>1109</v>
      </c>
      <c r="B42" s="156"/>
      <c r="C42" s="156">
        <v>39.35</v>
      </c>
      <c r="D42" s="156">
        <v>5</v>
      </c>
      <c r="E42" s="156">
        <v>930</v>
      </c>
      <c r="F42" s="157" t="str">
        <f>+VLOOKUP(E42,Participants!$A$1:$F$1449,2,FALSE)</f>
        <v>Elena Penrod</v>
      </c>
      <c r="G42" s="157" t="str">
        <f>+VLOOKUP(E42,Participants!$A$1:$F$1449,4,FALSE)</f>
        <v>SBS</v>
      </c>
      <c r="H42" s="157" t="str">
        <f>+VLOOKUP(E42,Participants!$A$1:$F$1449,5,FALSE)</f>
        <v>F</v>
      </c>
      <c r="I42" s="157">
        <f>+VLOOKUP(E42,Participants!$A$1:$F$1449,3,FALSE)</f>
        <v>4</v>
      </c>
      <c r="J42" s="157" t="str">
        <f>+VLOOKUP(E42,Participants!$A$1:$G$1449,7,FALSE)</f>
        <v>DEV GIRLS</v>
      </c>
      <c r="K42" s="157">
        <f t="shared" si="0"/>
        <v>41</v>
      </c>
      <c r="L42" s="157"/>
    </row>
    <row r="43" spans="1:27" ht="17.100000000000001" customHeight="1" x14ac:dyDescent="0.35">
      <c r="A43" s="170" t="s">
        <v>1109</v>
      </c>
      <c r="B43" s="156"/>
      <c r="C43" s="156">
        <v>39.65</v>
      </c>
      <c r="D43" s="156">
        <v>2</v>
      </c>
      <c r="E43" s="156">
        <v>1043</v>
      </c>
      <c r="F43" s="157" t="str">
        <f>+VLOOKUP(E43,Participants!$A$1:$F$1449,2,FALSE)</f>
        <v>Zoe Woessnner</v>
      </c>
      <c r="G43" s="157" t="str">
        <f>+VLOOKUP(E43,Participants!$A$1:$F$1449,4,FALSE)</f>
        <v>HTS</v>
      </c>
      <c r="H43" s="157" t="str">
        <f>+VLOOKUP(E43,Participants!$A$1:$F$1449,5,FALSE)</f>
        <v>F</v>
      </c>
      <c r="I43" s="157">
        <f>+VLOOKUP(E43,Participants!$A$1:$F$1449,3,FALSE)</f>
        <v>4</v>
      </c>
      <c r="J43" s="157" t="str">
        <f>+VLOOKUP(E43,Participants!$A$1:$G$1449,7,FALSE)</f>
        <v>DEV GIRLS</v>
      </c>
      <c r="K43" s="157">
        <f t="shared" si="0"/>
        <v>42</v>
      </c>
      <c r="L43" s="157"/>
    </row>
    <row r="44" spans="1:27" ht="17.100000000000001" customHeight="1" x14ac:dyDescent="0.35">
      <c r="A44" s="170" t="s">
        <v>1109</v>
      </c>
      <c r="B44" s="156"/>
      <c r="C44" s="156">
        <v>39.729999999999997</v>
      </c>
      <c r="D44" s="156">
        <v>2</v>
      </c>
      <c r="E44" s="156">
        <v>1214</v>
      </c>
      <c r="F44" s="157" t="str">
        <f>+VLOOKUP(E44,Participants!$A$1:$F$1449,2,FALSE)</f>
        <v>Veronica Homison</v>
      </c>
      <c r="G44" s="157" t="str">
        <f>+VLOOKUP(E44,Participants!$A$1:$F$1449,4,FALSE)</f>
        <v>GRE</v>
      </c>
      <c r="H44" s="157" t="str">
        <f>+VLOOKUP(E44,Participants!$A$1:$F$1449,5,FALSE)</f>
        <v>F</v>
      </c>
      <c r="I44" s="157">
        <f>+VLOOKUP(E44,Participants!$A$1:$F$1449,3,FALSE)</f>
        <v>2</v>
      </c>
      <c r="J44" s="157" t="str">
        <f>+VLOOKUP(E44,Participants!$A$1:$G$1449,7,FALSE)</f>
        <v>DEV GIRLS</v>
      </c>
      <c r="K44" s="157">
        <f t="shared" si="0"/>
        <v>43</v>
      </c>
      <c r="L44" s="157"/>
    </row>
    <row r="45" spans="1:27" ht="17.100000000000001" customHeight="1" x14ac:dyDescent="0.35">
      <c r="A45" s="170" t="s">
        <v>1109</v>
      </c>
      <c r="B45" s="156"/>
      <c r="C45" s="156">
        <v>39.74</v>
      </c>
      <c r="D45" s="156">
        <v>7</v>
      </c>
      <c r="E45" s="156">
        <v>855</v>
      </c>
      <c r="F45" s="157" t="str">
        <f>+VLOOKUP(E45,Participants!$A$1:$F$1449,2,FALSE)</f>
        <v>Jocelyn Bertagna</v>
      </c>
      <c r="G45" s="157" t="str">
        <f>+VLOOKUP(E45,Participants!$A$1:$F$1449,4,FALSE)</f>
        <v>NAM</v>
      </c>
      <c r="H45" s="157" t="str">
        <f>+VLOOKUP(E45,Participants!$A$1:$F$1449,5,FALSE)</f>
        <v>F</v>
      </c>
      <c r="I45" s="157">
        <f>+VLOOKUP(E45,Participants!$A$1:$F$1449,3,FALSE)</f>
        <v>3</v>
      </c>
      <c r="J45" s="157" t="str">
        <f>+VLOOKUP(E45,Participants!$A$1:$G$1449,7,FALSE)</f>
        <v>DEV GIRLS</v>
      </c>
      <c r="K45" s="157">
        <f t="shared" si="0"/>
        <v>44</v>
      </c>
      <c r="L45" s="157"/>
    </row>
    <row r="46" spans="1:27" ht="17.100000000000001" customHeight="1" x14ac:dyDescent="0.35">
      <c r="A46" s="170" t="s">
        <v>1109</v>
      </c>
      <c r="B46" s="156"/>
      <c r="C46" s="156">
        <v>39.799999999999997</v>
      </c>
      <c r="D46" s="156">
        <v>6</v>
      </c>
      <c r="E46" s="156">
        <v>989</v>
      </c>
      <c r="F46" s="157" t="str">
        <f>+VLOOKUP(E46,Participants!$A$1:$F$1449,2,FALSE)</f>
        <v>Kathryn Raynes</v>
      </c>
      <c r="G46" s="157" t="str">
        <f>+VLOOKUP(E46,Participants!$A$1:$F$1449,4,FALSE)</f>
        <v>GAB</v>
      </c>
      <c r="H46" s="157" t="str">
        <f>+VLOOKUP(E46,Participants!$A$1:$F$1449,5,FALSE)</f>
        <v>F</v>
      </c>
      <c r="I46" s="157">
        <f>+VLOOKUP(E46,Participants!$A$1:$F$1449,3,FALSE)</f>
        <v>4</v>
      </c>
      <c r="J46" s="157" t="str">
        <f>+VLOOKUP(E46,Participants!$A$1:$G$1449,7,FALSE)</f>
        <v>DEV GIRLS</v>
      </c>
      <c r="K46" s="157">
        <f t="shared" si="0"/>
        <v>45</v>
      </c>
      <c r="L46" s="157"/>
    </row>
    <row r="47" spans="1:27" ht="17.100000000000001" customHeight="1" x14ac:dyDescent="0.35">
      <c r="A47" s="170" t="s">
        <v>1109</v>
      </c>
      <c r="B47" s="156"/>
      <c r="C47" s="156">
        <v>39.85</v>
      </c>
      <c r="D47" s="156">
        <v>7</v>
      </c>
      <c r="E47" s="156">
        <v>601</v>
      </c>
      <c r="F47" s="157" t="str">
        <f>+VLOOKUP(E47,Participants!$A$1:$F$1449,2,FALSE)</f>
        <v>Ava Repasky</v>
      </c>
      <c r="G47" s="157" t="str">
        <f>+VLOOKUP(E47,Participants!$A$1:$F$1449,4,FALSE)</f>
        <v>AAC</v>
      </c>
      <c r="H47" s="157" t="str">
        <f>+VLOOKUP(E47,Participants!$A$1:$F$1449,5,FALSE)</f>
        <v>F</v>
      </c>
      <c r="I47" s="157">
        <f>+VLOOKUP(E47,Participants!$A$1:$F$1449,3,FALSE)</f>
        <v>3</v>
      </c>
      <c r="J47" s="157" t="str">
        <f>+VLOOKUP(E47,Participants!$A$1:$G$1449,7,FALSE)</f>
        <v>DEV GIRLS</v>
      </c>
      <c r="K47" s="157">
        <f t="shared" si="0"/>
        <v>46</v>
      </c>
      <c r="L47" s="157"/>
    </row>
    <row r="48" spans="1:27" ht="17.100000000000001" customHeight="1" x14ac:dyDescent="0.35">
      <c r="A48" s="170" t="s">
        <v>1109</v>
      </c>
      <c r="B48" s="156"/>
      <c r="C48" s="156">
        <v>39.880000000000003</v>
      </c>
      <c r="D48" s="156">
        <v>3</v>
      </c>
      <c r="E48" s="156">
        <v>10</v>
      </c>
      <c r="F48" s="157" t="str">
        <f>+VLOOKUP(E48,Participants!$A$1:$F$1449,2,FALSE)</f>
        <v>Lily Narvett</v>
      </c>
      <c r="G48" s="157" t="str">
        <f>+VLOOKUP(E48,Participants!$A$1:$F$1449,4,FALSE)</f>
        <v>BFS</v>
      </c>
      <c r="H48" s="157" t="str">
        <f>+VLOOKUP(E48,Participants!$A$1:$F$1449,5,FALSE)</f>
        <v>F</v>
      </c>
      <c r="I48" s="157">
        <f>+VLOOKUP(E48,Participants!$A$1:$F$1449,3,FALSE)</f>
        <v>2</v>
      </c>
      <c r="J48" s="157" t="str">
        <f>+VLOOKUP(E48,Participants!$A$1:$G$1449,7,FALSE)</f>
        <v>DEV GIRLS</v>
      </c>
      <c r="K48" s="157">
        <f t="shared" si="0"/>
        <v>47</v>
      </c>
      <c r="L48" s="157"/>
    </row>
    <row r="49" spans="1:27" ht="17.100000000000001" customHeight="1" x14ac:dyDescent="0.35">
      <c r="A49" s="170" t="s">
        <v>1109</v>
      </c>
      <c r="B49" s="156"/>
      <c r="C49" s="156">
        <v>40.130000000000003</v>
      </c>
      <c r="D49" s="156">
        <v>2</v>
      </c>
      <c r="E49" s="156">
        <v>646</v>
      </c>
      <c r="F49" s="157" t="str">
        <f>+VLOOKUP(E49,Participants!$A$1:$F$1449,2,FALSE)</f>
        <v>Sara Ridilla</v>
      </c>
      <c r="G49" s="157" t="str">
        <f>+VLOOKUP(E49,Participants!$A$1:$F$1449,4,FALSE)</f>
        <v>SYL</v>
      </c>
      <c r="H49" s="169" t="str">
        <f>+VLOOKUP(E49,Participants!$A$1:$F$1449,5,FALSE)</f>
        <v>F</v>
      </c>
      <c r="I49" s="157">
        <f>+VLOOKUP(E49,Participants!$A$1:$F$1449,3,FALSE)</f>
        <v>2</v>
      </c>
      <c r="J49" s="157" t="str">
        <f>+VLOOKUP(E49,Participants!$A$1:$G$1449,7,FALSE)</f>
        <v>DEV GIRLS</v>
      </c>
      <c r="K49" s="157">
        <f t="shared" si="0"/>
        <v>48</v>
      </c>
      <c r="L49" s="157"/>
    </row>
    <row r="50" spans="1:27" ht="17.100000000000001" customHeight="1" x14ac:dyDescent="0.35">
      <c r="A50" s="170" t="s">
        <v>1109</v>
      </c>
      <c r="B50" s="156"/>
      <c r="C50" s="156">
        <v>40.24</v>
      </c>
      <c r="D50" s="156">
        <v>8</v>
      </c>
      <c r="E50" s="156">
        <v>986</v>
      </c>
      <c r="F50" s="157" t="str">
        <f>+VLOOKUP(E50,Participants!$A$1:$F$1449,2,FALSE)</f>
        <v>Marina Guilinger</v>
      </c>
      <c r="G50" s="157" t="str">
        <f>+VLOOKUP(E50,Participants!$A$1:$F$1449,4,FALSE)</f>
        <v>GAB</v>
      </c>
      <c r="H50" s="157" t="str">
        <f>+VLOOKUP(E50,Participants!$A$1:$F$1449,5,FALSE)</f>
        <v>F</v>
      </c>
      <c r="I50" s="157">
        <f>+VLOOKUP(E50,Participants!$A$1:$F$1449,3,FALSE)</f>
        <v>4</v>
      </c>
      <c r="J50" s="157" t="str">
        <f>+VLOOKUP(E50,Participants!$A$1:$G$1449,7,FALSE)</f>
        <v>DEV GIRLS</v>
      </c>
      <c r="K50" s="157">
        <f t="shared" si="0"/>
        <v>49</v>
      </c>
      <c r="L50" s="157"/>
    </row>
    <row r="51" spans="1:27" ht="17.100000000000001" customHeight="1" x14ac:dyDescent="0.35">
      <c r="A51" s="170" t="s">
        <v>1109</v>
      </c>
      <c r="B51" s="156"/>
      <c r="C51" s="156">
        <v>40.869999999999997</v>
      </c>
      <c r="D51" s="156">
        <v>8</v>
      </c>
      <c r="E51" s="156">
        <v>648</v>
      </c>
      <c r="F51" s="157" t="str">
        <f>+VLOOKUP(E51,Participants!$A$1:$F$1449,2,FALSE)</f>
        <v>Kayla Pulkowski</v>
      </c>
      <c r="G51" s="157" t="str">
        <f>+VLOOKUP(E51,Participants!$A$1:$F$1449,4,FALSE)</f>
        <v>SYL</v>
      </c>
      <c r="H51" s="169" t="str">
        <f>+VLOOKUP(E51,Participants!$A$1:$F$1449,5,FALSE)</f>
        <v>F</v>
      </c>
      <c r="I51" s="157">
        <f>+VLOOKUP(E51,Participants!$A$1:$F$1449,3,FALSE)</f>
        <v>3</v>
      </c>
      <c r="J51" s="157" t="str">
        <f>+VLOOKUP(E51,Participants!$A$1:$G$1449,7,FALSE)</f>
        <v>DEV GIRLS</v>
      </c>
      <c r="K51" s="157">
        <f t="shared" si="0"/>
        <v>50</v>
      </c>
      <c r="L51" s="157"/>
    </row>
    <row r="52" spans="1:27" ht="17.100000000000001" customHeight="1" x14ac:dyDescent="0.35">
      <c r="A52" s="170" t="s">
        <v>1109</v>
      </c>
      <c r="B52" s="156"/>
      <c r="C52" s="156">
        <v>40.880000000000003</v>
      </c>
      <c r="D52" s="156">
        <v>2</v>
      </c>
      <c r="E52" s="156">
        <v>391</v>
      </c>
      <c r="F52" s="157" t="str">
        <f>+VLOOKUP(E52,Participants!$A$1:$F$1449,2,FALSE)</f>
        <v>Hope Avery</v>
      </c>
      <c r="G52" s="157" t="str">
        <f>+VLOOKUP(E52,Participants!$A$1:$F$1449,4,FALSE)</f>
        <v>PHL</v>
      </c>
      <c r="H52" s="157" t="str">
        <f>+VLOOKUP(E52,Participants!$A$1:$F$1449,5,FALSE)</f>
        <v>F</v>
      </c>
      <c r="I52" s="157">
        <f>+VLOOKUP(E52,Participants!$A$1:$F$1449,3,FALSE)</f>
        <v>4</v>
      </c>
      <c r="J52" s="157" t="str">
        <f>+VLOOKUP(E52,Participants!$A$1:$G$1449,7,FALSE)</f>
        <v>DEV GIRLS</v>
      </c>
      <c r="K52" s="157">
        <f t="shared" si="0"/>
        <v>51</v>
      </c>
      <c r="L52" s="157"/>
    </row>
    <row r="53" spans="1:27" ht="17.100000000000001" customHeight="1" x14ac:dyDescent="0.35">
      <c r="A53" s="170" t="s">
        <v>1109</v>
      </c>
      <c r="B53" s="156"/>
      <c r="C53" s="156">
        <v>41.26</v>
      </c>
      <c r="D53" s="156">
        <v>7</v>
      </c>
      <c r="E53" s="156">
        <v>483</v>
      </c>
      <c r="F53" s="157" t="str">
        <f>+VLOOKUP(E53,Participants!$A$1:$F$1449,2,FALSE)</f>
        <v>Francesca Balkovec</v>
      </c>
      <c r="G53" s="157" t="str">
        <f>+VLOOKUP(E53,Participants!$A$1:$F$1449,4,FALSE)</f>
        <v>ANN</v>
      </c>
      <c r="H53" s="157" t="str">
        <f>+VLOOKUP(E53,Participants!$A$1:$F$1449,5,FALSE)</f>
        <v>F</v>
      </c>
      <c r="I53" s="157">
        <f>+VLOOKUP(E53,Participants!$A$1:$F$1449,3,FALSE)</f>
        <v>3</v>
      </c>
      <c r="J53" s="157" t="str">
        <f>+VLOOKUP(E53,Participants!$A$1:$G$1449,7,FALSE)</f>
        <v>DEV GIRLS</v>
      </c>
      <c r="K53" s="157">
        <f t="shared" si="0"/>
        <v>52</v>
      </c>
      <c r="L53" s="157"/>
    </row>
    <row r="54" spans="1:27" ht="17.100000000000001" customHeight="1" x14ac:dyDescent="0.35">
      <c r="A54" s="170" t="s">
        <v>1109</v>
      </c>
      <c r="B54" s="156"/>
      <c r="C54" s="156">
        <v>41.81</v>
      </c>
      <c r="D54" s="156">
        <v>7</v>
      </c>
      <c r="E54" s="156">
        <v>988</v>
      </c>
      <c r="F54" s="157" t="str">
        <f>+VLOOKUP(E54,Participants!$A$1:$F$1449,2,FALSE)</f>
        <v>Allison Lease</v>
      </c>
      <c r="G54" s="157" t="str">
        <f>+VLOOKUP(E54,Participants!$A$1:$F$1449,4,FALSE)</f>
        <v>GAB</v>
      </c>
      <c r="H54" s="157" t="str">
        <f>+VLOOKUP(E54,Participants!$A$1:$F$1449,5,FALSE)</f>
        <v>F</v>
      </c>
      <c r="I54" s="157">
        <f>+VLOOKUP(E54,Participants!$A$1:$F$1449,3,FALSE)</f>
        <v>4</v>
      </c>
      <c r="J54" s="157" t="str">
        <f>+VLOOKUP(E54,Participants!$A$1:$G$1449,7,FALSE)</f>
        <v>DEV GIRLS</v>
      </c>
      <c r="K54" s="157">
        <f t="shared" si="0"/>
        <v>53</v>
      </c>
      <c r="L54" s="157"/>
    </row>
    <row r="55" spans="1:27" ht="17.100000000000001" customHeight="1" x14ac:dyDescent="0.35">
      <c r="A55" s="170" t="s">
        <v>1109</v>
      </c>
      <c r="B55" s="156"/>
      <c r="C55" s="156">
        <v>42.21</v>
      </c>
      <c r="D55" s="156">
        <v>2</v>
      </c>
      <c r="E55" s="156">
        <v>417</v>
      </c>
      <c r="F55" s="157" t="str">
        <f>+VLOOKUP(E55,Participants!$A$1:$F$1449,2,FALSE)</f>
        <v>Morgan Kane</v>
      </c>
      <c r="G55" s="157" t="str">
        <f>+VLOOKUP(E55,Participants!$A$1:$F$1449,4,FALSE)</f>
        <v>PHA</v>
      </c>
      <c r="H55" s="157" t="str">
        <f>+VLOOKUP(E55,Participants!$A$1:$F$1449,5,FALSE)</f>
        <v>F</v>
      </c>
      <c r="I55" s="157">
        <f>+VLOOKUP(E55,Participants!$A$1:$F$1449,3,FALSE)</f>
        <v>1</v>
      </c>
      <c r="J55" s="157" t="str">
        <f>+VLOOKUP(E55,Participants!$A$1:$G$1449,7,FALSE)</f>
        <v>DEV GIRLS</v>
      </c>
      <c r="K55" s="157">
        <f t="shared" si="0"/>
        <v>54</v>
      </c>
      <c r="L55" s="157"/>
    </row>
    <row r="56" spans="1:27" ht="17.100000000000001" customHeight="1" x14ac:dyDescent="0.35">
      <c r="A56" s="170" t="s">
        <v>1109</v>
      </c>
      <c r="B56" s="156"/>
      <c r="C56" s="156">
        <v>42.22</v>
      </c>
      <c r="D56" s="156">
        <v>3</v>
      </c>
      <c r="E56" s="156">
        <v>1216</v>
      </c>
      <c r="F56" s="157" t="str">
        <f>+VLOOKUP(E56,Participants!$A$1:$F$1449,2,FALSE)</f>
        <v>Maria Haggart</v>
      </c>
      <c r="G56" s="157" t="str">
        <f>+VLOOKUP(E56,Participants!$A$1:$F$1449,4,FALSE)</f>
        <v>GRE</v>
      </c>
      <c r="H56" s="157" t="str">
        <f>+VLOOKUP(E56,Participants!$A$1:$F$1449,5,FALSE)</f>
        <v>F</v>
      </c>
      <c r="I56" s="157">
        <f>+VLOOKUP(E56,Participants!$A$1:$F$1449,3,FALSE)</f>
        <v>3</v>
      </c>
      <c r="J56" s="157" t="str">
        <f>+VLOOKUP(E56,Participants!$A$1:$G$1449,7,FALSE)</f>
        <v>DEV GIRLS</v>
      </c>
      <c r="K56" s="157">
        <f t="shared" si="0"/>
        <v>55</v>
      </c>
      <c r="L56" s="157"/>
    </row>
    <row r="57" spans="1:27" ht="17.100000000000001" customHeight="1" x14ac:dyDescent="0.35">
      <c r="A57" s="170" t="s">
        <v>1109</v>
      </c>
      <c r="B57" s="156"/>
      <c r="C57" s="156">
        <v>42.23</v>
      </c>
      <c r="D57" s="156">
        <v>6</v>
      </c>
      <c r="E57" s="156">
        <v>266</v>
      </c>
      <c r="F57" s="157" t="str">
        <f>+VLOOKUP(E57,Participants!$A$1:$F$1449,2,FALSE)</f>
        <v>Emma Wright</v>
      </c>
      <c r="G57" s="157" t="str">
        <f>+VLOOKUP(E57,Participants!$A$1:$F$1449,4,FALSE)</f>
        <v>JBS</v>
      </c>
      <c r="H57" s="157" t="str">
        <f>+VLOOKUP(E57,Participants!$A$1:$F$1449,5,FALSE)</f>
        <v>F</v>
      </c>
      <c r="I57" s="157">
        <f>+VLOOKUP(E57,Participants!$A$1:$F$1449,3,FALSE)</f>
        <v>4</v>
      </c>
      <c r="J57" s="157" t="str">
        <f>+VLOOKUP(E57,Participants!$A$1:$G$1449,7,FALSE)</f>
        <v>DEV GIRLS</v>
      </c>
      <c r="K57" s="157">
        <f t="shared" si="0"/>
        <v>56</v>
      </c>
      <c r="L57" s="157"/>
    </row>
    <row r="58" spans="1:27" ht="17.100000000000001" customHeight="1" x14ac:dyDescent="0.35">
      <c r="A58" s="170" t="s">
        <v>1109</v>
      </c>
      <c r="B58" s="156"/>
      <c r="C58" s="156">
        <v>42.25</v>
      </c>
      <c r="D58" s="156">
        <v>8</v>
      </c>
      <c r="E58" s="156">
        <v>105</v>
      </c>
      <c r="F58" s="157" t="str">
        <f>+VLOOKUP(E58,Participants!$A$1:$F$1449,2,FALSE)</f>
        <v>Morgan Ondrejko</v>
      </c>
      <c r="G58" s="157" t="str">
        <f>+VLOOKUP(E58,Participants!$A$1:$F$1449,4,FALSE)</f>
        <v>JFK</v>
      </c>
      <c r="H58" s="157" t="str">
        <f>+VLOOKUP(E58,Participants!$A$1:$F$1449,5,FALSE)</f>
        <v>F</v>
      </c>
      <c r="I58" s="157">
        <f>+VLOOKUP(E58,Participants!$A$1:$F$1449,3,FALSE)</f>
        <v>3</v>
      </c>
      <c r="J58" s="157" t="str">
        <f>+VLOOKUP(E58,Participants!$A$1:$G$1449,7,FALSE)</f>
        <v>DEV GIRLS</v>
      </c>
      <c r="K58" s="157">
        <f t="shared" si="0"/>
        <v>57</v>
      </c>
      <c r="L58" s="157"/>
    </row>
    <row r="59" spans="1:27" ht="17.100000000000001" customHeight="1" x14ac:dyDescent="0.35">
      <c r="A59" s="170" t="s">
        <v>1109</v>
      </c>
      <c r="B59" s="156"/>
      <c r="C59" s="156">
        <v>42.57</v>
      </c>
      <c r="D59" s="156">
        <v>8</v>
      </c>
      <c r="E59" s="156">
        <v>1</v>
      </c>
      <c r="F59" s="157" t="str">
        <f>+VLOOKUP(E59,Participants!$A$1:$F$1449,2,FALSE)</f>
        <v>Alexandra Wagner</v>
      </c>
      <c r="G59" s="157" t="str">
        <f>+VLOOKUP(E59,Participants!$A$1:$F$1449,4,FALSE)</f>
        <v>BFS</v>
      </c>
      <c r="H59" s="157" t="str">
        <f>+VLOOKUP(E59,Participants!$A$1:$F$1449,5,FALSE)</f>
        <v>F</v>
      </c>
      <c r="I59" s="157">
        <f>+VLOOKUP(E59,Participants!$A$1:$F$1449,3,FALSE)</f>
        <v>1</v>
      </c>
      <c r="J59" s="157" t="str">
        <f>+VLOOKUP(E59,Participants!$A$1:$G$1449,7,FALSE)</f>
        <v>DEV GIRLS</v>
      </c>
      <c r="K59" s="157">
        <f t="shared" si="0"/>
        <v>58</v>
      </c>
      <c r="L59" s="157"/>
    </row>
    <row r="60" spans="1:27" ht="17.100000000000001" customHeight="1" x14ac:dyDescent="0.35">
      <c r="A60" s="170" t="s">
        <v>1109</v>
      </c>
      <c r="B60" s="156"/>
      <c r="C60" s="156">
        <v>42.69</v>
      </c>
      <c r="D60" s="156">
        <v>8</v>
      </c>
      <c r="E60" s="156">
        <v>720</v>
      </c>
      <c r="F60" s="157" t="str">
        <f>+VLOOKUP(E60,Participants!$A$1:$F$1449,2,FALSE)</f>
        <v>Anna Hoerster</v>
      </c>
      <c r="G60" s="157" t="str">
        <f>+VLOOKUP(E60,Participants!$A$1:$F$1449,4,FALSE)</f>
        <v>HCA</v>
      </c>
      <c r="H60" s="157" t="str">
        <f>+VLOOKUP(E60,Participants!$A$1:$F$1449,5,FALSE)</f>
        <v>F</v>
      </c>
      <c r="I60" s="157">
        <f>+VLOOKUP(E60,Participants!$A$1:$F$1449,3,FALSE)</f>
        <v>3</v>
      </c>
      <c r="J60" s="157" t="str">
        <f>+VLOOKUP(E60,Participants!$A$1:$G$1449,7,FALSE)</f>
        <v>DEV GIRLS</v>
      </c>
      <c r="K60" s="157">
        <f t="shared" si="0"/>
        <v>59</v>
      </c>
      <c r="L60" s="157"/>
    </row>
    <row r="61" spans="1:27" ht="17.100000000000001" customHeight="1" x14ac:dyDescent="0.35">
      <c r="A61" s="170" t="s">
        <v>1109</v>
      </c>
      <c r="B61" s="156"/>
      <c r="C61" s="156">
        <v>42.69</v>
      </c>
      <c r="D61" s="156">
        <v>7</v>
      </c>
      <c r="E61" s="156">
        <v>13</v>
      </c>
      <c r="F61" s="157" t="str">
        <f>+VLOOKUP(E61,Participants!$A$1:$F$1449,2,FALSE)</f>
        <v>Anna Lapinsky</v>
      </c>
      <c r="G61" s="157" t="str">
        <f>+VLOOKUP(E61,Participants!$A$1:$F$1449,4,FALSE)</f>
        <v>BFS</v>
      </c>
      <c r="H61" s="157" t="str">
        <f>+VLOOKUP(E61,Participants!$A$1:$F$1449,5,FALSE)</f>
        <v>F</v>
      </c>
      <c r="I61" s="157">
        <f>+VLOOKUP(E61,Participants!$A$1:$F$1449,3,FALSE)</f>
        <v>3</v>
      </c>
      <c r="J61" s="157" t="str">
        <f>+VLOOKUP(E61,Participants!$A$1:$G$1449,7,FALSE)</f>
        <v>DEV GIRLS</v>
      </c>
      <c r="K61" s="157">
        <f t="shared" si="0"/>
        <v>60</v>
      </c>
      <c r="L61" s="157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</row>
    <row r="62" spans="1:27" ht="17.100000000000001" customHeight="1" x14ac:dyDescent="0.35">
      <c r="A62" s="170" t="s">
        <v>1109</v>
      </c>
      <c r="B62" s="156"/>
      <c r="C62" s="156">
        <v>42.79</v>
      </c>
      <c r="D62" s="156">
        <v>4</v>
      </c>
      <c r="E62" s="156">
        <v>711</v>
      </c>
      <c r="F62" s="157" t="str">
        <f>+VLOOKUP(E62,Participants!$A$1:$F$1449,2,FALSE)</f>
        <v>Anna Claire Dudley</v>
      </c>
      <c r="G62" s="157" t="str">
        <f>+VLOOKUP(E62,Participants!$A$1:$F$1449,4,FALSE)</f>
        <v>BCS</v>
      </c>
      <c r="H62" s="157" t="str">
        <f>+VLOOKUP(E62,Participants!$A$1:$F$1449,5,FALSE)</f>
        <v>F</v>
      </c>
      <c r="I62" s="157">
        <f>+VLOOKUP(E62,Participants!$A$1:$F$1449,3,FALSE)</f>
        <v>4</v>
      </c>
      <c r="J62" s="157" t="str">
        <f>+VLOOKUP(E62,Participants!$A$1:$G$1449,7,FALSE)</f>
        <v>DEV GIRLS</v>
      </c>
      <c r="K62" s="157">
        <f t="shared" si="0"/>
        <v>61</v>
      </c>
      <c r="L62" s="157"/>
    </row>
    <row r="63" spans="1:27" ht="17.100000000000001" customHeight="1" x14ac:dyDescent="0.35">
      <c r="A63" s="170" t="s">
        <v>1109</v>
      </c>
      <c r="B63" s="156"/>
      <c r="C63" s="156">
        <v>42.96</v>
      </c>
      <c r="D63" s="156">
        <v>3</v>
      </c>
      <c r="E63" s="156">
        <v>432</v>
      </c>
      <c r="F63" s="157" t="str">
        <f>+VLOOKUP(E63,Participants!$A$1:$F$1449,2,FALSE)</f>
        <v>Olivia Liberati</v>
      </c>
      <c r="G63" s="157" t="str">
        <f>+VLOOKUP(E63,Participants!$A$1:$F$1449,4,FALSE)</f>
        <v>PHA</v>
      </c>
      <c r="H63" s="157" t="str">
        <f>+VLOOKUP(E63,Participants!$A$1:$F$1449,5,FALSE)</f>
        <v>F</v>
      </c>
      <c r="I63" s="157">
        <f>+VLOOKUP(E63,Participants!$A$1:$F$1449,3,FALSE)</f>
        <v>3</v>
      </c>
      <c r="J63" s="157" t="str">
        <f>+VLOOKUP(E63,Participants!$A$1:$G$1449,7,FALSE)</f>
        <v>DEV GIRLS</v>
      </c>
      <c r="K63" s="157">
        <f t="shared" si="0"/>
        <v>62</v>
      </c>
      <c r="L63" s="157"/>
    </row>
    <row r="64" spans="1:27" ht="17.100000000000001" customHeight="1" x14ac:dyDescent="0.35">
      <c r="A64" s="170" t="s">
        <v>1109</v>
      </c>
      <c r="B64" s="156"/>
      <c r="C64" s="156">
        <v>43.21</v>
      </c>
      <c r="D64" s="156">
        <v>8</v>
      </c>
      <c r="E64" s="156">
        <v>265</v>
      </c>
      <c r="F64" s="157" t="str">
        <f>+VLOOKUP(E64,Participants!$A$1:$F$1449,2,FALSE)</f>
        <v>Mackenzie Muir</v>
      </c>
      <c r="G64" s="157" t="str">
        <f>+VLOOKUP(E64,Participants!$A$1:$F$1449,4,FALSE)</f>
        <v>JBS</v>
      </c>
      <c r="H64" s="157" t="str">
        <f>+VLOOKUP(E64,Participants!$A$1:$F$1449,5,FALSE)</f>
        <v>F</v>
      </c>
      <c r="I64" s="157">
        <f>+VLOOKUP(E64,Participants!$A$1:$F$1449,3,FALSE)</f>
        <v>3</v>
      </c>
      <c r="J64" s="157" t="str">
        <f>+VLOOKUP(E64,Participants!$A$1:$G$1449,7,FALSE)</f>
        <v>DEV GIRLS</v>
      </c>
      <c r="K64" s="157">
        <f t="shared" si="0"/>
        <v>63</v>
      </c>
      <c r="L64" s="157"/>
    </row>
    <row r="65" spans="1:27" ht="17.100000000000001" customHeight="1" x14ac:dyDescent="0.35">
      <c r="A65" s="170" t="s">
        <v>1109</v>
      </c>
      <c r="B65" s="156"/>
      <c r="C65" s="156">
        <v>43.23</v>
      </c>
      <c r="D65" s="156">
        <v>2</v>
      </c>
      <c r="E65" s="156">
        <v>387</v>
      </c>
      <c r="F65" s="157" t="str">
        <f>+VLOOKUP(E65,Participants!$A$1:$F$1449,2,FALSE)</f>
        <v>Mia Mazza</v>
      </c>
      <c r="G65" s="157" t="str">
        <f>+VLOOKUP(E65,Participants!$A$1:$F$1449,4,FALSE)</f>
        <v>PHL</v>
      </c>
      <c r="H65" s="157" t="str">
        <f>+VLOOKUP(E65,Participants!$A$1:$F$1449,5,FALSE)</f>
        <v>F</v>
      </c>
      <c r="I65" s="157">
        <f>+VLOOKUP(E65,Participants!$A$1:$F$1449,3,FALSE)</f>
        <v>2</v>
      </c>
      <c r="J65" s="157" t="str">
        <f>+VLOOKUP(E65,Participants!$A$1:$G$1449,7,FALSE)</f>
        <v>DEV GIRLS</v>
      </c>
      <c r="K65" s="157">
        <f t="shared" si="0"/>
        <v>64</v>
      </c>
      <c r="L65" s="157"/>
    </row>
    <row r="66" spans="1:27" ht="17.100000000000001" customHeight="1" x14ac:dyDescent="0.35">
      <c r="A66" s="170" t="s">
        <v>1109</v>
      </c>
      <c r="B66" s="156"/>
      <c r="C66" s="156">
        <v>43.32</v>
      </c>
      <c r="D66" s="156">
        <v>6</v>
      </c>
      <c r="E66" s="156">
        <v>1037</v>
      </c>
      <c r="F66" s="157" t="str">
        <f>+VLOOKUP(E66,Participants!$A$1:$F$1449,2,FALSE)</f>
        <v>Sydney Ligashesky</v>
      </c>
      <c r="G66" s="157" t="str">
        <f>+VLOOKUP(E66,Participants!$A$1:$F$1449,4,FALSE)</f>
        <v>HTS</v>
      </c>
      <c r="H66" s="157" t="str">
        <f>+VLOOKUP(E66,Participants!$A$1:$F$1449,5,FALSE)</f>
        <v>F</v>
      </c>
      <c r="I66" s="157">
        <f>+VLOOKUP(E66,Participants!$A$1:$F$1449,3,FALSE)</f>
        <v>3</v>
      </c>
      <c r="J66" s="157" t="str">
        <f>+VLOOKUP(E66,Participants!$A$1:$G$1449,7,FALSE)</f>
        <v>DEV GIRLS</v>
      </c>
      <c r="K66" s="157">
        <f t="shared" si="0"/>
        <v>65</v>
      </c>
      <c r="L66" s="157"/>
    </row>
    <row r="67" spans="1:27" ht="17.100000000000001" customHeight="1" x14ac:dyDescent="0.35">
      <c r="A67" s="170" t="s">
        <v>1109</v>
      </c>
      <c r="B67" s="156"/>
      <c r="C67" s="156">
        <v>43.63</v>
      </c>
      <c r="D67" s="156">
        <v>7</v>
      </c>
      <c r="E67" s="156">
        <v>19</v>
      </c>
      <c r="F67" s="157" t="str">
        <f>+VLOOKUP(E67,Participants!$A$1:$F$1449,2,FALSE)</f>
        <v>Stella Kunz</v>
      </c>
      <c r="G67" s="157" t="str">
        <f>+VLOOKUP(E67,Participants!$A$1:$F$1449,4,FALSE)</f>
        <v>BFS</v>
      </c>
      <c r="H67" s="157" t="str">
        <f>+VLOOKUP(E67,Participants!$A$1:$F$1449,5,FALSE)</f>
        <v>F</v>
      </c>
      <c r="I67" s="157">
        <f>+VLOOKUP(E67,Participants!$A$1:$F$1449,3,FALSE)</f>
        <v>3</v>
      </c>
      <c r="J67" s="157" t="str">
        <f>+VLOOKUP(E67,Participants!$A$1:$G$1449,7,FALSE)</f>
        <v>DEV GIRLS</v>
      </c>
      <c r="K67" s="157">
        <f t="shared" si="0"/>
        <v>66</v>
      </c>
      <c r="L67" s="157"/>
    </row>
    <row r="68" spans="1:27" ht="17.100000000000001" customHeight="1" x14ac:dyDescent="0.35">
      <c r="A68" s="170" t="s">
        <v>1109</v>
      </c>
      <c r="B68" s="156"/>
      <c r="C68" s="156">
        <v>43.68</v>
      </c>
      <c r="D68" s="156">
        <v>5</v>
      </c>
      <c r="E68" s="156">
        <v>786</v>
      </c>
      <c r="F68" s="157" t="str">
        <f>+VLOOKUP(E68,Participants!$A$1:$F$1449,2,FALSE)</f>
        <v>Taylor Smolinski</v>
      </c>
      <c r="G68" s="157" t="str">
        <f>+VLOOKUP(E68,Participants!$A$1:$F$1449,4,FALSE)</f>
        <v>SRT</v>
      </c>
      <c r="H68" s="157" t="str">
        <f>+VLOOKUP(E68,Participants!$A$1:$F$1449,5,FALSE)</f>
        <v>F</v>
      </c>
      <c r="I68" s="157">
        <f>+VLOOKUP(E68,Participants!$A$1:$F$1449,3,FALSE)</f>
        <v>3</v>
      </c>
      <c r="J68" s="157" t="str">
        <f>+VLOOKUP(E68,Participants!$A$1:$G$1449,7,FALSE)</f>
        <v>DEV GIRLS</v>
      </c>
      <c r="K68" s="157">
        <f t="shared" si="0"/>
        <v>67</v>
      </c>
      <c r="L68" s="157"/>
    </row>
    <row r="69" spans="1:27" ht="17.100000000000001" customHeight="1" x14ac:dyDescent="0.35">
      <c r="A69" s="170" t="s">
        <v>1109</v>
      </c>
      <c r="B69" s="156"/>
      <c r="C69" s="156">
        <v>43.94</v>
      </c>
      <c r="D69" s="156">
        <v>6</v>
      </c>
      <c r="E69" s="156">
        <v>985</v>
      </c>
      <c r="F69" s="157" t="str">
        <f>+VLOOKUP(E69,Participants!$A$1:$F$1449,2,FALSE)</f>
        <v>Allura Stephenson</v>
      </c>
      <c r="G69" s="157" t="str">
        <f>+VLOOKUP(E69,Participants!$A$1:$F$1449,4,FALSE)</f>
        <v>GAB</v>
      </c>
      <c r="H69" s="157" t="str">
        <f>+VLOOKUP(E69,Participants!$A$1:$F$1449,5,FALSE)</f>
        <v>F</v>
      </c>
      <c r="I69" s="157">
        <f>+VLOOKUP(E69,Participants!$A$1:$F$1449,3,FALSE)</f>
        <v>4</v>
      </c>
      <c r="J69" s="157" t="str">
        <f>+VLOOKUP(E69,Participants!$A$1:$G$1449,7,FALSE)</f>
        <v>DEV GIRLS</v>
      </c>
      <c r="K69" s="157">
        <f t="shared" si="0"/>
        <v>68</v>
      </c>
      <c r="L69" s="157"/>
    </row>
    <row r="70" spans="1:27" ht="17.100000000000001" customHeight="1" x14ac:dyDescent="0.35">
      <c r="A70" s="170" t="s">
        <v>1109</v>
      </c>
      <c r="B70" s="156"/>
      <c r="C70" s="156">
        <v>44.33</v>
      </c>
      <c r="D70" s="156">
        <v>2</v>
      </c>
      <c r="E70" s="156">
        <v>1213</v>
      </c>
      <c r="F70" s="157" t="str">
        <f>+VLOOKUP(E70,Participants!$A$1:$F$1449,2,FALSE)</f>
        <v>Emily Harmanos</v>
      </c>
      <c r="G70" s="157" t="str">
        <f>+VLOOKUP(E70,Participants!$A$1:$F$1449,4,FALSE)</f>
        <v>GRE</v>
      </c>
      <c r="H70" s="157" t="str">
        <f>+VLOOKUP(E70,Participants!$A$1:$F$1449,5,FALSE)</f>
        <v>F</v>
      </c>
      <c r="I70" s="157">
        <f>+VLOOKUP(E70,Participants!$A$1:$F$1449,3,FALSE)</f>
        <v>2</v>
      </c>
      <c r="J70" s="157" t="str">
        <f>+VLOOKUP(E70,Participants!$A$1:$G$1449,7,FALSE)</f>
        <v>DEV GIRLS</v>
      </c>
      <c r="K70" s="157">
        <f t="shared" si="0"/>
        <v>69</v>
      </c>
      <c r="L70" s="157"/>
    </row>
    <row r="71" spans="1:27" ht="17.100000000000001" customHeight="1" x14ac:dyDescent="0.35">
      <c r="A71" s="170" t="s">
        <v>1109</v>
      </c>
      <c r="B71" s="156"/>
      <c r="C71" s="156">
        <v>44.48</v>
      </c>
      <c r="D71" s="156">
        <v>3</v>
      </c>
      <c r="E71" s="156">
        <v>385</v>
      </c>
      <c r="F71" s="157" t="str">
        <f>+VLOOKUP(E71,Participants!$A$1:$F$1449,2,FALSE)</f>
        <v>Gabriella Marino</v>
      </c>
      <c r="G71" s="157" t="str">
        <f>+VLOOKUP(E71,Participants!$A$1:$F$1449,4,FALSE)</f>
        <v>PHL</v>
      </c>
      <c r="H71" s="157" t="str">
        <f>+VLOOKUP(E71,Participants!$A$1:$F$1449,5,FALSE)</f>
        <v>F</v>
      </c>
      <c r="I71" s="157">
        <f>+VLOOKUP(E71,Participants!$A$1:$F$1449,3,FALSE)</f>
        <v>1</v>
      </c>
      <c r="J71" s="157" t="str">
        <f>+VLOOKUP(E71,Participants!$A$1:$G$1449,7,FALSE)</f>
        <v>DEV GIRLS</v>
      </c>
      <c r="K71" s="157">
        <f t="shared" si="0"/>
        <v>70</v>
      </c>
      <c r="L71" s="157"/>
    </row>
    <row r="72" spans="1:27" ht="17.100000000000001" customHeight="1" x14ac:dyDescent="0.35">
      <c r="A72" s="170" t="s">
        <v>1109</v>
      </c>
      <c r="B72" s="156"/>
      <c r="C72" s="156">
        <v>44.69</v>
      </c>
      <c r="D72" s="156">
        <v>5</v>
      </c>
      <c r="E72" s="156">
        <v>103</v>
      </c>
      <c r="F72" s="157" t="str">
        <f>+VLOOKUP(E72,Participants!$A$1:$F$1449,2,FALSE)</f>
        <v>Jane Bieranoski</v>
      </c>
      <c r="G72" s="157" t="str">
        <f>+VLOOKUP(E72,Participants!$A$1:$F$1449,4,FALSE)</f>
        <v>JFK</v>
      </c>
      <c r="H72" s="157" t="str">
        <f>+VLOOKUP(E72,Participants!$A$1:$F$1449,5,FALSE)</f>
        <v>F</v>
      </c>
      <c r="I72" s="157">
        <f>+VLOOKUP(E72,Participants!$A$1:$F$1449,3,FALSE)</f>
        <v>2</v>
      </c>
      <c r="J72" s="157" t="str">
        <f>+VLOOKUP(E72,Participants!$A$1:$G$1449,7,FALSE)</f>
        <v>DEV GIRLS</v>
      </c>
      <c r="K72" s="157">
        <f t="shared" si="0"/>
        <v>71</v>
      </c>
      <c r="L72" s="157"/>
    </row>
    <row r="73" spans="1:27" ht="17.100000000000001" customHeight="1" x14ac:dyDescent="0.35">
      <c r="A73" s="170" t="s">
        <v>1109</v>
      </c>
      <c r="B73" s="156"/>
      <c r="C73" s="156">
        <v>44.76</v>
      </c>
      <c r="D73" s="156">
        <v>6</v>
      </c>
      <c r="E73" s="156">
        <v>1106</v>
      </c>
      <c r="F73" s="157" t="str">
        <f>+VLOOKUP(E73,Participants!$A$1:$F$1449,2,FALSE)</f>
        <v>Alexis Kolocouris</v>
      </c>
      <c r="G73" s="157" t="str">
        <f>+VLOOKUP(E73,Participants!$A$1:$F$1449,4,FALSE)</f>
        <v>HTS</v>
      </c>
      <c r="H73" s="157" t="str">
        <f>+VLOOKUP(E73,Participants!$A$1:$F$1449,5,FALSE)</f>
        <v>F</v>
      </c>
      <c r="I73" s="157">
        <f>+VLOOKUP(E73,Participants!$A$1:$F$1449,3,FALSE)</f>
        <v>4</v>
      </c>
      <c r="J73" s="157" t="str">
        <f>+VLOOKUP(E73,Participants!$A$1:$G$1449,7,FALSE)</f>
        <v>DEV GIRLS</v>
      </c>
      <c r="K73" s="157">
        <f t="shared" si="0"/>
        <v>72</v>
      </c>
      <c r="L73" s="157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</row>
    <row r="74" spans="1:27" ht="17.100000000000001" customHeight="1" x14ac:dyDescent="0.35">
      <c r="A74" s="170" t="s">
        <v>1109</v>
      </c>
      <c r="B74" s="156"/>
      <c r="C74" s="156">
        <v>44.77</v>
      </c>
      <c r="D74" s="156">
        <v>1</v>
      </c>
      <c r="E74" s="156">
        <v>408</v>
      </c>
      <c r="F74" s="157" t="str">
        <f>+VLOOKUP(E74,Participants!$A$1:$F$1449,2,FALSE)</f>
        <v>Hannah Hayes</v>
      </c>
      <c r="G74" s="157" t="str">
        <f>+VLOOKUP(E74,Participants!$A$1:$F$1449,4,FALSE)</f>
        <v>PHL</v>
      </c>
      <c r="H74" s="157" t="str">
        <f>+VLOOKUP(E74,Participants!$A$1:$F$1449,5,FALSE)</f>
        <v>F</v>
      </c>
      <c r="I74" s="157">
        <f>+VLOOKUP(E74,Participants!$A$1:$F$1449,3,FALSE)</f>
        <v>3</v>
      </c>
      <c r="J74" s="157" t="str">
        <f>+VLOOKUP(E74,Participants!$A$1:$G$1449,7,FALSE)</f>
        <v>DEV GIRLS</v>
      </c>
      <c r="K74" s="157">
        <f t="shared" si="0"/>
        <v>73</v>
      </c>
      <c r="L74" s="157"/>
    </row>
    <row r="75" spans="1:27" ht="17.100000000000001" customHeight="1" x14ac:dyDescent="0.35">
      <c r="A75" s="170" t="s">
        <v>1109</v>
      </c>
      <c r="B75" s="156"/>
      <c r="C75" s="156">
        <v>44.86</v>
      </c>
      <c r="D75" s="156">
        <v>2</v>
      </c>
      <c r="E75" s="156">
        <v>4</v>
      </c>
      <c r="F75" s="157" t="str">
        <f>+VLOOKUP(E75,Participants!$A$1:$F$1449,2,FALSE)</f>
        <v>Olivia Romanow</v>
      </c>
      <c r="G75" s="157" t="str">
        <f>+VLOOKUP(E75,Participants!$A$1:$F$1449,4,FALSE)</f>
        <v>BFS</v>
      </c>
      <c r="H75" s="157" t="str">
        <f>+VLOOKUP(E75,Participants!$A$1:$F$1449,5,FALSE)</f>
        <v>F</v>
      </c>
      <c r="I75" s="157">
        <f>+VLOOKUP(E75,Participants!$A$1:$F$1449,3,FALSE)</f>
        <v>1</v>
      </c>
      <c r="J75" s="157" t="str">
        <f>+VLOOKUP(E75,Participants!$A$1:$G$1449,7,FALSE)</f>
        <v>DEV GIRLS</v>
      </c>
      <c r="K75" s="157">
        <f t="shared" ref="K75:K109" si="1">K74+1</f>
        <v>74</v>
      </c>
      <c r="L75" s="157"/>
    </row>
    <row r="76" spans="1:27" ht="17.100000000000001" customHeight="1" x14ac:dyDescent="0.35">
      <c r="A76" s="170" t="s">
        <v>1109</v>
      </c>
      <c r="B76" s="156"/>
      <c r="C76" s="156">
        <v>44.9</v>
      </c>
      <c r="D76" s="156">
        <v>5</v>
      </c>
      <c r="E76" s="156">
        <v>143</v>
      </c>
      <c r="F76" s="157" t="str">
        <f>+VLOOKUP(E76,Participants!$A$1:$F$1449,2,FALSE)</f>
        <v>Betty Glyptis</v>
      </c>
      <c r="G76" s="157" t="str">
        <f>+VLOOKUP(E76,Participants!$A$1:$F$1449,4,FALSE)</f>
        <v>STL</v>
      </c>
      <c r="H76" s="157" t="str">
        <f>+VLOOKUP(E76,Participants!$A$1:$F$1449,5,FALSE)</f>
        <v>F</v>
      </c>
      <c r="I76" s="157">
        <f>+VLOOKUP(E76,Participants!$A$1:$F$1449,3,FALSE)</f>
        <v>2</v>
      </c>
      <c r="J76" s="157" t="str">
        <f>+VLOOKUP(E76,Participants!$A$1:$G$1449,7,FALSE)</f>
        <v>DEV GIRLS</v>
      </c>
      <c r="K76" s="157">
        <f t="shared" si="1"/>
        <v>75</v>
      </c>
      <c r="L76" s="157"/>
    </row>
    <row r="77" spans="1:27" ht="17.100000000000001" customHeight="1" x14ac:dyDescent="0.35">
      <c r="A77" s="170" t="s">
        <v>1109</v>
      </c>
      <c r="B77" s="156"/>
      <c r="C77" s="156">
        <v>45.03</v>
      </c>
      <c r="D77" s="156">
        <v>1</v>
      </c>
      <c r="E77" s="156">
        <v>890</v>
      </c>
      <c r="F77" s="157" t="str">
        <f>+VLOOKUP(E77,Participants!$A$1:$F$1449,2,FALSE)</f>
        <v>Sophia Dos Santos</v>
      </c>
      <c r="G77" s="157" t="str">
        <f>+VLOOKUP(E77,Participants!$A$1:$F$1449,4,FALSE)</f>
        <v>MOSS</v>
      </c>
      <c r="H77" s="157" t="str">
        <f>+VLOOKUP(E77,Participants!$A$1:$F$1449,5,FALSE)</f>
        <v>F</v>
      </c>
      <c r="I77" s="168">
        <f>+VLOOKUP(E77,Participants!$A$1:$F$1449,3,FALSE)</f>
        <v>0</v>
      </c>
      <c r="J77" s="157" t="str">
        <f>+VLOOKUP(E77,Participants!$A$1:$G$1449,7,FALSE)</f>
        <v>DEV GIRLS</v>
      </c>
      <c r="K77" s="157">
        <f t="shared" si="1"/>
        <v>76</v>
      </c>
      <c r="L77" s="157"/>
    </row>
    <row r="78" spans="1:27" ht="17.100000000000001" customHeight="1" x14ac:dyDescent="0.35">
      <c r="A78" s="170" t="s">
        <v>1109</v>
      </c>
      <c r="B78" s="156"/>
      <c r="C78" s="156">
        <v>45.25</v>
      </c>
      <c r="D78" s="156">
        <v>1</v>
      </c>
      <c r="E78" s="156">
        <v>440</v>
      </c>
      <c r="F78" s="157" t="str">
        <f>+VLOOKUP(E78,Participants!$A$1:$F$1449,2,FALSE)</f>
        <v>Jacey Bell</v>
      </c>
      <c r="G78" s="157" t="str">
        <f>+VLOOKUP(E78,Participants!$A$1:$F$1449,4,FALSE)</f>
        <v>CDT</v>
      </c>
      <c r="H78" s="157" t="str">
        <f>+VLOOKUP(E78,Participants!$A$1:$F$1449,5,FALSE)</f>
        <v>F</v>
      </c>
      <c r="I78" s="157">
        <f>+VLOOKUP(E78,Participants!$A$1:$F$1449,3,FALSE)</f>
        <v>4</v>
      </c>
      <c r="J78" s="157" t="str">
        <f>+VLOOKUP(E78,Participants!$A$1:$G$1449,7,FALSE)</f>
        <v>DEV GIRLS</v>
      </c>
      <c r="K78" s="157">
        <f t="shared" si="1"/>
        <v>77</v>
      </c>
      <c r="L78" s="157"/>
    </row>
    <row r="79" spans="1:27" ht="17.100000000000001" customHeight="1" x14ac:dyDescent="0.35">
      <c r="A79" s="170" t="s">
        <v>1109</v>
      </c>
      <c r="B79" s="156"/>
      <c r="C79" s="156">
        <v>45.56</v>
      </c>
      <c r="D79" s="156">
        <v>4</v>
      </c>
      <c r="E79" s="156">
        <v>860</v>
      </c>
      <c r="F79" s="157" t="str">
        <f>+VLOOKUP(E79,Participants!$A$1:$F$1449,2,FALSE)</f>
        <v>Rylie Loughran</v>
      </c>
      <c r="G79" s="157" t="str">
        <f>+VLOOKUP(E79,Participants!$A$1:$F$1449,4,FALSE)</f>
        <v>NAM</v>
      </c>
      <c r="H79" s="157" t="str">
        <f>+VLOOKUP(E79,Participants!$A$1:$F$1449,5,FALSE)</f>
        <v>F</v>
      </c>
      <c r="I79" s="157">
        <f>+VLOOKUP(E79,Participants!$A$1:$F$1449,3,FALSE)</f>
        <v>4</v>
      </c>
      <c r="J79" s="157" t="str">
        <f>+VLOOKUP(E79,Participants!$A$1:$G$1449,7,FALSE)</f>
        <v>DEV GIRLS</v>
      </c>
      <c r="K79" s="157">
        <f t="shared" si="1"/>
        <v>78</v>
      </c>
      <c r="L79" s="157"/>
    </row>
    <row r="80" spans="1:27" ht="17.100000000000001" customHeight="1" x14ac:dyDescent="0.35">
      <c r="A80" s="170" t="s">
        <v>1109</v>
      </c>
      <c r="B80" s="156"/>
      <c r="C80" s="156">
        <v>46.09</v>
      </c>
      <c r="D80" s="156">
        <v>6</v>
      </c>
      <c r="E80" s="156">
        <v>1207</v>
      </c>
      <c r="F80" s="157" t="str">
        <f>+VLOOKUP(E80,Participants!$A$1:$F$1449,2,FALSE)</f>
        <v>Alicia Haggart</v>
      </c>
      <c r="G80" s="157" t="str">
        <f>+VLOOKUP(E80,Participants!$A$1:$F$1449,4,FALSE)</f>
        <v>GRE</v>
      </c>
      <c r="H80" s="157" t="str">
        <f>+VLOOKUP(E80,Participants!$A$1:$F$1449,5,FALSE)</f>
        <v>F</v>
      </c>
      <c r="I80" s="157">
        <f>+VLOOKUP(E80,Participants!$A$1:$F$1449,3,FALSE)</f>
        <v>1</v>
      </c>
      <c r="J80" s="157" t="str">
        <f>+VLOOKUP(E80,Participants!$A$1:$G$1449,7,FALSE)</f>
        <v>DEV GIRLS</v>
      </c>
      <c r="K80" s="157">
        <f t="shared" si="1"/>
        <v>79</v>
      </c>
      <c r="L80" s="157"/>
    </row>
    <row r="81" spans="1:12" ht="17.100000000000001" customHeight="1" x14ac:dyDescent="0.35">
      <c r="A81" s="170" t="s">
        <v>1109</v>
      </c>
      <c r="B81" s="156"/>
      <c r="C81" s="156">
        <v>46.18</v>
      </c>
      <c r="D81" s="156">
        <v>8</v>
      </c>
      <c r="E81" s="156">
        <v>419</v>
      </c>
      <c r="F81" s="157" t="str">
        <f>+VLOOKUP(E81,Participants!$A$1:$F$1449,2,FALSE)</f>
        <v>Tess Liberati</v>
      </c>
      <c r="G81" s="157" t="str">
        <f>+VLOOKUP(E81,Participants!$A$1:$F$1449,4,FALSE)</f>
        <v>PHA</v>
      </c>
      <c r="H81" s="157" t="str">
        <f>+VLOOKUP(E81,Participants!$A$1:$F$1449,5,FALSE)</f>
        <v>F</v>
      </c>
      <c r="I81" s="157">
        <f>+VLOOKUP(E81,Participants!$A$1:$F$1449,3,FALSE)</f>
        <v>1</v>
      </c>
      <c r="J81" s="157" t="str">
        <f>+VLOOKUP(E81,Participants!$A$1:$G$1449,7,FALSE)</f>
        <v>DEV GIRLS</v>
      </c>
      <c r="K81" s="157">
        <f t="shared" si="1"/>
        <v>80</v>
      </c>
      <c r="L81" s="157"/>
    </row>
    <row r="82" spans="1:12" ht="17.100000000000001" customHeight="1" x14ac:dyDescent="0.35">
      <c r="A82" s="170" t="s">
        <v>1109</v>
      </c>
      <c r="B82" s="156"/>
      <c r="C82" s="156">
        <v>46.32</v>
      </c>
      <c r="D82" s="156">
        <v>6</v>
      </c>
      <c r="E82" s="156">
        <v>106</v>
      </c>
      <c r="F82" s="157" t="str">
        <f>+VLOOKUP(E82,Participants!$A$1:$F$1449,2,FALSE)</f>
        <v>Saylor Behanna</v>
      </c>
      <c r="G82" s="157" t="str">
        <f>+VLOOKUP(E82,Participants!$A$1:$F$1449,4,FALSE)</f>
        <v>JFK</v>
      </c>
      <c r="H82" s="157" t="str">
        <f>+VLOOKUP(E82,Participants!$A$1:$F$1449,5,FALSE)</f>
        <v>F</v>
      </c>
      <c r="I82" s="157">
        <f>+VLOOKUP(E82,Participants!$A$1:$F$1449,3,FALSE)</f>
        <v>3</v>
      </c>
      <c r="J82" s="157" t="str">
        <f>+VLOOKUP(E82,Participants!$A$1:$G$1449,7,FALSE)</f>
        <v>DEV GIRLS</v>
      </c>
      <c r="K82" s="157">
        <f t="shared" si="1"/>
        <v>81</v>
      </c>
      <c r="L82" s="157"/>
    </row>
    <row r="83" spans="1:12" ht="17.100000000000001" customHeight="1" x14ac:dyDescent="0.35">
      <c r="A83" s="170" t="s">
        <v>1109</v>
      </c>
      <c r="B83" s="156"/>
      <c r="C83" s="156">
        <v>46.62</v>
      </c>
      <c r="D83" s="156">
        <v>3</v>
      </c>
      <c r="E83" s="156">
        <v>856</v>
      </c>
      <c r="F83" s="157" t="str">
        <f>+VLOOKUP(E83,Participants!$A$1:$F$1449,2,FALSE)</f>
        <v>Layla Rocco</v>
      </c>
      <c r="G83" s="157" t="str">
        <f>+VLOOKUP(E83,Participants!$A$1:$F$1449,4,FALSE)</f>
        <v>NAM</v>
      </c>
      <c r="H83" s="157" t="str">
        <f>+VLOOKUP(E83,Participants!$A$1:$F$1449,5,FALSE)</f>
        <v>F</v>
      </c>
      <c r="I83" s="157">
        <f>+VLOOKUP(E83,Participants!$A$1:$F$1449,3,FALSE)</f>
        <v>3</v>
      </c>
      <c r="J83" s="157" t="str">
        <f>+VLOOKUP(E83,Participants!$A$1:$G$1449,7,FALSE)</f>
        <v>DEV GIRLS</v>
      </c>
      <c r="K83" s="157">
        <f t="shared" si="1"/>
        <v>82</v>
      </c>
      <c r="L83" s="157"/>
    </row>
    <row r="84" spans="1:12" ht="17.100000000000001" customHeight="1" x14ac:dyDescent="0.35">
      <c r="A84" s="170" t="s">
        <v>1109</v>
      </c>
      <c r="B84" s="156"/>
      <c r="C84" s="156">
        <v>47.09</v>
      </c>
      <c r="D84" s="156">
        <v>1</v>
      </c>
      <c r="E84" s="156">
        <v>647</v>
      </c>
      <c r="F84" s="157" t="str">
        <f>+VLOOKUP(E84,Participants!$A$1:$F$1449,2,FALSE)</f>
        <v>Shannon Sawyer</v>
      </c>
      <c r="G84" s="157" t="str">
        <f>+VLOOKUP(E84,Participants!$A$1:$F$1449,4,FALSE)</f>
        <v>SYL</v>
      </c>
      <c r="H84" s="169" t="str">
        <f>+VLOOKUP(E84,Participants!$A$1:$F$1449,5,FALSE)</f>
        <v>F</v>
      </c>
      <c r="I84" s="157">
        <f>+VLOOKUP(E84,Participants!$A$1:$F$1449,3,FALSE)</f>
        <v>2</v>
      </c>
      <c r="J84" s="157" t="str">
        <f>+VLOOKUP(E84,Participants!$A$1:$G$1449,7,FALSE)</f>
        <v>DEV GIRLS</v>
      </c>
      <c r="K84" s="157">
        <f t="shared" si="1"/>
        <v>83</v>
      </c>
      <c r="L84" s="157"/>
    </row>
    <row r="85" spans="1:12" ht="17.100000000000001" customHeight="1" x14ac:dyDescent="0.35">
      <c r="A85" s="170" t="s">
        <v>1109</v>
      </c>
      <c r="B85" s="156"/>
      <c r="C85" s="156">
        <v>47.13</v>
      </c>
      <c r="D85" s="156">
        <v>1</v>
      </c>
      <c r="E85" s="156">
        <v>260</v>
      </c>
      <c r="F85" s="157" t="str">
        <f>+VLOOKUP(E85,Participants!$A$1:$F$1449,2,FALSE)</f>
        <v>Kiley Fettis</v>
      </c>
      <c r="G85" s="157" t="str">
        <f>+VLOOKUP(E85,Participants!$A$1:$F$1449,4,FALSE)</f>
        <v>JBS</v>
      </c>
      <c r="H85" s="157" t="str">
        <f>+VLOOKUP(E85,Participants!$A$1:$F$1449,5,FALSE)</f>
        <v>F</v>
      </c>
      <c r="I85" s="157">
        <f>+VLOOKUP(E85,Participants!$A$1:$F$1449,3,FALSE)</f>
        <v>2</v>
      </c>
      <c r="J85" s="157" t="str">
        <f>+VLOOKUP(E85,Participants!$A$1:$G$1449,7,FALSE)</f>
        <v>DEV GIRLS</v>
      </c>
      <c r="K85" s="157">
        <f t="shared" si="1"/>
        <v>84</v>
      </c>
      <c r="L85" s="157"/>
    </row>
    <row r="86" spans="1:12" ht="17.100000000000001" customHeight="1" x14ac:dyDescent="0.35">
      <c r="A86" s="170" t="s">
        <v>1109</v>
      </c>
      <c r="B86" s="156"/>
      <c r="C86" s="156">
        <v>47.53</v>
      </c>
      <c r="D86" s="156">
        <v>4</v>
      </c>
      <c r="E86" s="156">
        <v>925</v>
      </c>
      <c r="F86" s="157" t="str">
        <f>+VLOOKUP(E86,Participants!$A$1:$F$1449,2,FALSE)</f>
        <v>Anna Rembert</v>
      </c>
      <c r="G86" s="157" t="str">
        <f>+VLOOKUP(E86,Participants!$A$1:$F$1449,4,FALSE)</f>
        <v>SBS</v>
      </c>
      <c r="H86" s="157" t="str">
        <f>+VLOOKUP(E86,Participants!$A$1:$F$1449,5,FALSE)</f>
        <v>F</v>
      </c>
      <c r="I86" s="157">
        <f>+VLOOKUP(E86,Participants!$A$1:$F$1449,3,FALSE)</f>
        <v>3</v>
      </c>
      <c r="J86" s="157" t="str">
        <f>+VLOOKUP(E86,Participants!$A$1:$G$1449,7,FALSE)</f>
        <v>DEV GIRLS</v>
      </c>
      <c r="K86" s="157">
        <f t="shared" si="1"/>
        <v>85</v>
      </c>
      <c r="L86" s="157"/>
    </row>
    <row r="87" spans="1:12" ht="17.100000000000001" customHeight="1" x14ac:dyDescent="0.35">
      <c r="A87" s="170" t="s">
        <v>1109</v>
      </c>
      <c r="B87" s="156"/>
      <c r="C87" s="156">
        <v>47.61</v>
      </c>
      <c r="D87" s="156">
        <v>3</v>
      </c>
      <c r="E87" s="156">
        <v>857</v>
      </c>
      <c r="F87" s="157" t="str">
        <f>+VLOOKUP(E87,Participants!$A$1:$F$1449,2,FALSE)</f>
        <v>Morgan Loughran</v>
      </c>
      <c r="G87" s="157" t="str">
        <f>+VLOOKUP(E87,Participants!$A$1:$F$1449,4,FALSE)</f>
        <v>NAM</v>
      </c>
      <c r="H87" s="157" t="str">
        <f>+VLOOKUP(E87,Participants!$A$1:$F$1449,5,FALSE)</f>
        <v>F</v>
      </c>
      <c r="I87" s="157">
        <f>+VLOOKUP(E87,Participants!$A$1:$F$1449,3,FALSE)</f>
        <v>3</v>
      </c>
      <c r="J87" s="157" t="str">
        <f>+VLOOKUP(E87,Participants!$A$1:$G$1449,7,FALSE)</f>
        <v>DEV GIRLS</v>
      </c>
      <c r="K87" s="157">
        <f t="shared" si="1"/>
        <v>86</v>
      </c>
      <c r="L87" s="157"/>
    </row>
    <row r="88" spans="1:12" ht="17.100000000000001" customHeight="1" x14ac:dyDescent="0.35">
      <c r="A88" s="170" t="s">
        <v>1109</v>
      </c>
      <c r="B88" s="156"/>
      <c r="C88" s="156">
        <v>47.96</v>
      </c>
      <c r="D88" s="156">
        <v>1</v>
      </c>
      <c r="E88" s="156">
        <v>1205</v>
      </c>
      <c r="F88" s="157" t="str">
        <f>+VLOOKUP(E88,Participants!$A$1:$F$1449,2,FALSE)</f>
        <v>Olivia Clauss</v>
      </c>
      <c r="G88" s="157" t="str">
        <f>+VLOOKUP(E88,Participants!$A$1:$F$1449,4,FALSE)</f>
        <v>GRE</v>
      </c>
      <c r="H88" s="157" t="str">
        <f>+VLOOKUP(E88,Participants!$A$1:$F$1449,5,FALSE)</f>
        <v>F</v>
      </c>
      <c r="I88" s="157">
        <f>+VLOOKUP(E88,Participants!$A$1:$F$1449,3,FALSE)</f>
        <v>1</v>
      </c>
      <c r="J88" s="157" t="str">
        <f>+VLOOKUP(E88,Participants!$A$1:$G$1449,7,FALSE)</f>
        <v>DEV GIRLS</v>
      </c>
      <c r="K88" s="157">
        <f t="shared" si="1"/>
        <v>87</v>
      </c>
      <c r="L88" s="157"/>
    </row>
    <row r="89" spans="1:12" ht="17.100000000000001" customHeight="1" x14ac:dyDescent="0.35">
      <c r="A89" s="170" t="s">
        <v>1109</v>
      </c>
      <c r="B89" s="156"/>
      <c r="C89" s="156">
        <v>48.09</v>
      </c>
      <c r="D89" s="156">
        <v>7</v>
      </c>
      <c r="E89" s="156">
        <v>435</v>
      </c>
      <c r="F89" s="157" t="str">
        <f>+VLOOKUP(E89,Participants!$A$1:$F$1449,2,FALSE)</f>
        <v>Rhodora Redd</v>
      </c>
      <c r="G89" s="157" t="str">
        <f>+VLOOKUP(E89,Participants!$A$1:$F$1449,4,FALSE)</f>
        <v>CDT</v>
      </c>
      <c r="H89" s="157" t="str">
        <f>+VLOOKUP(E89,Participants!$A$1:$F$1449,5,FALSE)</f>
        <v>F</v>
      </c>
      <c r="I89" s="157">
        <f>+VLOOKUP(E89,Participants!$A$1:$F$1449,3,FALSE)</f>
        <v>1</v>
      </c>
      <c r="J89" s="157" t="str">
        <f>+VLOOKUP(E89,Participants!$A$1:$G$1449,7,FALSE)</f>
        <v>DEV GIRLS</v>
      </c>
      <c r="K89" s="157">
        <f t="shared" si="1"/>
        <v>88</v>
      </c>
      <c r="L89" s="157"/>
    </row>
    <row r="90" spans="1:12" ht="17.100000000000001" customHeight="1" x14ac:dyDescent="0.35">
      <c r="A90" s="170" t="s">
        <v>1109</v>
      </c>
      <c r="B90" s="156"/>
      <c r="C90" s="156">
        <v>48.38</v>
      </c>
      <c r="D90" s="156">
        <v>6</v>
      </c>
      <c r="E90" s="156">
        <v>5</v>
      </c>
      <c r="F90" s="157" t="str">
        <f>+VLOOKUP(E90,Participants!$A$1:$F$1449,2,FALSE)</f>
        <v>Riley Simmons</v>
      </c>
      <c r="G90" s="157" t="str">
        <f>+VLOOKUP(E90,Participants!$A$1:$F$1449,4,FALSE)</f>
        <v>BFS</v>
      </c>
      <c r="H90" s="157" t="str">
        <f>+VLOOKUP(E90,Participants!$A$1:$F$1449,5,FALSE)</f>
        <v>F</v>
      </c>
      <c r="I90" s="157">
        <f>+VLOOKUP(E90,Participants!$A$1:$F$1449,3,FALSE)</f>
        <v>1</v>
      </c>
      <c r="J90" s="157" t="str">
        <f>+VLOOKUP(E90,Participants!$A$1:$G$1449,7,FALSE)</f>
        <v>DEV GIRLS</v>
      </c>
      <c r="K90" s="157">
        <f t="shared" si="1"/>
        <v>89</v>
      </c>
      <c r="L90" s="157"/>
    </row>
    <row r="91" spans="1:12" ht="17.100000000000001" customHeight="1" x14ac:dyDescent="0.35">
      <c r="A91" s="170" t="s">
        <v>1109</v>
      </c>
      <c r="B91" s="156"/>
      <c r="C91" s="156">
        <v>48.63</v>
      </c>
      <c r="D91" s="156">
        <v>6</v>
      </c>
      <c r="E91" s="156">
        <v>603</v>
      </c>
      <c r="F91" s="157" t="str">
        <f>+VLOOKUP(E91,Participants!$A$1:$F$1449,2,FALSE)</f>
        <v>Emmy Koehler</v>
      </c>
      <c r="G91" s="157" t="str">
        <f>+VLOOKUP(E91,Participants!$A$1:$F$1449,4,FALSE)</f>
        <v>AAC</v>
      </c>
      <c r="H91" s="157" t="str">
        <f>+VLOOKUP(E91,Participants!$A$1:$F$1449,5,FALSE)</f>
        <v>F</v>
      </c>
      <c r="I91" s="157">
        <f>+VLOOKUP(E91,Participants!$A$1:$F$1449,3,FALSE)</f>
        <v>3</v>
      </c>
      <c r="J91" s="157" t="str">
        <f>+VLOOKUP(E91,Participants!$A$1:$G$1449,7,FALSE)</f>
        <v>DEV GIRLS</v>
      </c>
      <c r="K91" s="157">
        <f t="shared" si="1"/>
        <v>90</v>
      </c>
      <c r="L91" s="157"/>
    </row>
    <row r="92" spans="1:12" ht="17.100000000000001" customHeight="1" x14ac:dyDescent="0.35">
      <c r="A92" s="170" t="s">
        <v>1109</v>
      </c>
      <c r="B92" s="156"/>
      <c r="C92" s="156">
        <v>49.19</v>
      </c>
      <c r="D92" s="156">
        <v>1</v>
      </c>
      <c r="E92" s="156">
        <v>12</v>
      </c>
      <c r="F92" s="157" t="str">
        <f>+VLOOKUP(E92,Participants!$A$1:$F$1449,2,FALSE)</f>
        <v>Amelia Aiello</v>
      </c>
      <c r="G92" s="157" t="str">
        <f>+VLOOKUP(E92,Participants!$A$1:$F$1449,4,FALSE)</f>
        <v>BFS</v>
      </c>
      <c r="H92" s="157" t="str">
        <f>+VLOOKUP(E92,Participants!$A$1:$F$1449,5,FALSE)</f>
        <v>F</v>
      </c>
      <c r="I92" s="157">
        <f>+VLOOKUP(E92,Participants!$A$1:$F$1449,3,FALSE)</f>
        <v>3</v>
      </c>
      <c r="J92" s="157" t="str">
        <f>+VLOOKUP(E92,Participants!$A$1:$G$1449,7,FALSE)</f>
        <v>DEV GIRLS</v>
      </c>
      <c r="K92" s="157">
        <f t="shared" si="1"/>
        <v>91</v>
      </c>
      <c r="L92" s="157"/>
    </row>
    <row r="93" spans="1:12" ht="17.100000000000001" customHeight="1" x14ac:dyDescent="0.35">
      <c r="A93" s="170" t="s">
        <v>1109</v>
      </c>
      <c r="B93" s="156"/>
      <c r="C93" s="156">
        <v>49.59</v>
      </c>
      <c r="D93" s="156">
        <v>7</v>
      </c>
      <c r="E93" s="156">
        <v>975</v>
      </c>
      <c r="F93" s="157" t="str">
        <f>+VLOOKUP(E93,Participants!$A$1:$F$1449,2,FALSE)</f>
        <v>Raegan Faulds</v>
      </c>
      <c r="G93" s="157" t="str">
        <f>+VLOOKUP(E93,Participants!$A$1:$F$1449,4,FALSE)</f>
        <v>GAB</v>
      </c>
      <c r="H93" s="157" t="str">
        <f>+VLOOKUP(E93,Participants!$A$1:$F$1449,5,FALSE)</f>
        <v>F</v>
      </c>
      <c r="I93" s="157">
        <f>+VLOOKUP(E93,Participants!$A$1:$F$1449,3,FALSE)</f>
        <v>3</v>
      </c>
      <c r="J93" s="157" t="str">
        <f>+VLOOKUP(E93,Participants!$A$1:$G$1449,7,FALSE)</f>
        <v>DEV GIRLS</v>
      </c>
      <c r="K93" s="157">
        <f t="shared" si="1"/>
        <v>92</v>
      </c>
      <c r="L93" s="157"/>
    </row>
    <row r="94" spans="1:12" ht="17.100000000000001" customHeight="1" x14ac:dyDescent="0.35">
      <c r="A94" s="170" t="s">
        <v>1109</v>
      </c>
      <c r="B94" s="156"/>
      <c r="C94" s="156">
        <v>49.79</v>
      </c>
      <c r="D94" s="156">
        <v>2</v>
      </c>
      <c r="E94" s="156">
        <v>386</v>
      </c>
      <c r="F94" s="157" t="str">
        <f>+VLOOKUP(E94,Participants!$A$1:$F$1449,2,FALSE)</f>
        <v>Lilly Price</v>
      </c>
      <c r="G94" s="157" t="str">
        <f>+VLOOKUP(E94,Participants!$A$1:$F$1449,4,FALSE)</f>
        <v>PHL</v>
      </c>
      <c r="H94" s="157" t="str">
        <f>+VLOOKUP(E94,Participants!$A$1:$F$1449,5,FALSE)</f>
        <v>F</v>
      </c>
      <c r="I94" s="157">
        <f>+VLOOKUP(E94,Participants!$A$1:$F$1449,3,FALSE)</f>
        <v>2</v>
      </c>
      <c r="J94" s="157" t="str">
        <f>+VLOOKUP(E94,Participants!$A$1:$G$1449,7,FALSE)</f>
        <v>DEV GIRLS</v>
      </c>
      <c r="K94" s="157">
        <f t="shared" si="1"/>
        <v>93</v>
      </c>
      <c r="L94" s="157"/>
    </row>
    <row r="95" spans="1:12" ht="17.100000000000001" customHeight="1" x14ac:dyDescent="0.35">
      <c r="A95" s="170" t="s">
        <v>1109</v>
      </c>
      <c r="B95" s="156"/>
      <c r="C95" s="156">
        <v>50.6</v>
      </c>
      <c r="D95" s="156">
        <v>4</v>
      </c>
      <c r="E95" s="156">
        <v>645</v>
      </c>
      <c r="F95" s="157" t="str">
        <f>+VLOOKUP(E95,Participants!$A$1:$F$1449,2,FALSE)</f>
        <v>Finley Fedak</v>
      </c>
      <c r="G95" s="157" t="str">
        <f>+VLOOKUP(E95,Participants!$A$1:$F$1449,4,FALSE)</f>
        <v>SYL</v>
      </c>
      <c r="H95" s="169" t="str">
        <f>+VLOOKUP(E95,Participants!$A$1:$F$1449,5,FALSE)</f>
        <v>F</v>
      </c>
      <c r="I95" s="157">
        <f>+VLOOKUP(E95,Participants!$A$1:$F$1449,3,FALSE)</f>
        <v>1</v>
      </c>
      <c r="J95" s="157" t="str">
        <f>+VLOOKUP(E95,Participants!$A$1:$G$1449,7,FALSE)</f>
        <v>DEV GIRLS</v>
      </c>
      <c r="K95" s="157">
        <f t="shared" si="1"/>
        <v>94</v>
      </c>
      <c r="L95" s="157"/>
    </row>
    <row r="96" spans="1:12" ht="17.100000000000001" customHeight="1" x14ac:dyDescent="0.35">
      <c r="A96" s="170" t="s">
        <v>1109</v>
      </c>
      <c r="B96" s="156"/>
      <c r="C96" s="156">
        <v>51.38</v>
      </c>
      <c r="D96" s="156">
        <v>3</v>
      </c>
      <c r="E96" s="156">
        <v>785</v>
      </c>
      <c r="F96" s="157" t="str">
        <f>+VLOOKUP(E96,Participants!$A$1:$F$1449,2,FALSE)</f>
        <v>Reaghan Korey</v>
      </c>
      <c r="G96" s="157" t="str">
        <f>+VLOOKUP(E96,Participants!$A$1:$F$1449,4,FALSE)</f>
        <v>SRT</v>
      </c>
      <c r="H96" s="157" t="str">
        <f>+VLOOKUP(E96,Participants!$A$1:$F$1449,5,FALSE)</f>
        <v>F</v>
      </c>
      <c r="I96" s="157">
        <f>+VLOOKUP(E96,Participants!$A$1:$F$1449,3,FALSE)</f>
        <v>3</v>
      </c>
      <c r="J96" s="157" t="str">
        <f>+VLOOKUP(E96,Participants!$A$1:$G$1449,7,FALSE)</f>
        <v>DEV GIRLS</v>
      </c>
      <c r="K96" s="157">
        <f t="shared" si="1"/>
        <v>95</v>
      </c>
      <c r="L96" s="157"/>
    </row>
    <row r="97" spans="1:27" ht="17.100000000000001" customHeight="1" x14ac:dyDescent="0.35">
      <c r="A97" s="170" t="s">
        <v>1109</v>
      </c>
      <c r="B97" s="156"/>
      <c r="C97" s="156">
        <v>51.88</v>
      </c>
      <c r="D97" s="156">
        <v>4</v>
      </c>
      <c r="E97" s="156">
        <v>9</v>
      </c>
      <c r="F97" s="157" t="str">
        <f>+VLOOKUP(E97,Participants!$A$1:$F$1449,2,FALSE)</f>
        <v>Gina Talarico</v>
      </c>
      <c r="G97" s="157" t="str">
        <f>+VLOOKUP(E97,Participants!$A$1:$F$1449,4,FALSE)</f>
        <v>BFS</v>
      </c>
      <c r="H97" s="157" t="str">
        <f>+VLOOKUP(E97,Participants!$A$1:$F$1449,5,FALSE)</f>
        <v>F</v>
      </c>
      <c r="I97" s="157">
        <f>+VLOOKUP(E97,Participants!$A$1:$F$1449,3,FALSE)</f>
        <v>2</v>
      </c>
      <c r="J97" s="157" t="str">
        <f>+VLOOKUP(E97,Participants!$A$1:$G$1449,7,FALSE)</f>
        <v>DEV GIRLS</v>
      </c>
      <c r="K97" s="157">
        <f t="shared" si="1"/>
        <v>96</v>
      </c>
      <c r="L97" s="157"/>
    </row>
    <row r="98" spans="1:27" ht="17.100000000000001" customHeight="1" x14ac:dyDescent="0.35">
      <c r="A98" s="170" t="s">
        <v>1109</v>
      </c>
      <c r="B98" s="156"/>
      <c r="C98" s="156">
        <v>52.23</v>
      </c>
      <c r="D98" s="156">
        <v>2</v>
      </c>
      <c r="E98" s="156">
        <v>389</v>
      </c>
      <c r="F98" s="157" t="str">
        <f>+VLOOKUP(E98,Participants!$A$1:$F$1449,2,FALSE)</f>
        <v>Cate Ravenstahl</v>
      </c>
      <c r="G98" s="157" t="str">
        <f>+VLOOKUP(E98,Participants!$A$1:$F$1449,4,FALSE)</f>
        <v>PHL</v>
      </c>
      <c r="H98" s="157" t="str">
        <f>+VLOOKUP(E98,Participants!$A$1:$F$1449,5,FALSE)</f>
        <v>F</v>
      </c>
      <c r="I98" s="157">
        <f>+VLOOKUP(E98,Participants!$A$1:$F$1449,3,FALSE)</f>
        <v>3</v>
      </c>
      <c r="J98" s="157" t="str">
        <f>+VLOOKUP(E98,Participants!$A$1:$G$1449,7,FALSE)</f>
        <v>DEV GIRLS</v>
      </c>
      <c r="K98" s="157">
        <f t="shared" si="1"/>
        <v>97</v>
      </c>
      <c r="L98" s="157"/>
    </row>
    <row r="99" spans="1:27" ht="17.100000000000001" customHeight="1" x14ac:dyDescent="0.35">
      <c r="A99" s="170" t="s">
        <v>1109</v>
      </c>
      <c r="B99" s="156"/>
      <c r="C99" s="156">
        <v>52.54</v>
      </c>
      <c r="D99" s="156">
        <v>6</v>
      </c>
      <c r="E99" s="156">
        <v>102</v>
      </c>
      <c r="F99" s="157" t="str">
        <f>+VLOOKUP(E99,Participants!$A$1:$F$1449,2,FALSE)</f>
        <v>Finley Behanna</v>
      </c>
      <c r="G99" s="157" t="str">
        <f>+VLOOKUP(E99,Participants!$A$1:$F$1449,4,FALSE)</f>
        <v>JFK</v>
      </c>
      <c r="H99" s="157" t="str">
        <f>+VLOOKUP(E99,Participants!$A$1:$F$1449,5,FALSE)</f>
        <v>F</v>
      </c>
      <c r="I99" s="157">
        <f>+VLOOKUP(E99,Participants!$A$1:$F$1449,3,FALSE)</f>
        <v>2</v>
      </c>
      <c r="J99" s="157" t="str">
        <f>+VLOOKUP(E99,Participants!$A$1:$G$1449,7,FALSE)</f>
        <v>DEV GIRLS</v>
      </c>
      <c r="K99" s="157">
        <f t="shared" si="1"/>
        <v>98</v>
      </c>
      <c r="L99" s="157"/>
    </row>
    <row r="100" spans="1:27" ht="17.100000000000001" customHeight="1" x14ac:dyDescent="0.35">
      <c r="A100" s="170" t="s">
        <v>1109</v>
      </c>
      <c r="B100" s="156"/>
      <c r="C100" s="156">
        <v>53.24</v>
      </c>
      <c r="D100" s="156">
        <v>1</v>
      </c>
      <c r="E100" s="156">
        <v>255</v>
      </c>
      <c r="F100" s="157" t="str">
        <f>+VLOOKUP(E100,Participants!$A$1:$F$1449,2,FALSE)</f>
        <v>Clare Koniecka</v>
      </c>
      <c r="G100" s="157" t="str">
        <f>+VLOOKUP(E100,Participants!$A$1:$F$1449,4,FALSE)</f>
        <v>JBS</v>
      </c>
      <c r="H100" s="157" t="str">
        <f>+VLOOKUP(E100,Participants!$A$1:$F$1449,5,FALSE)</f>
        <v>F</v>
      </c>
      <c r="I100" s="157">
        <f>+VLOOKUP(E100,Participants!$A$1:$F$1449,3,FALSE)</f>
        <v>1</v>
      </c>
      <c r="J100" s="157" t="str">
        <f>+VLOOKUP(E100,Participants!$A$1:$G$1449,7,FALSE)</f>
        <v>DEV GIRLS</v>
      </c>
      <c r="K100" s="157">
        <f t="shared" si="1"/>
        <v>99</v>
      </c>
      <c r="L100" s="157"/>
    </row>
    <row r="101" spans="1:27" ht="17.100000000000001" customHeight="1" x14ac:dyDescent="0.35">
      <c r="A101" s="170" t="s">
        <v>1109</v>
      </c>
      <c r="B101" s="156"/>
      <c r="C101" s="156">
        <v>53.46</v>
      </c>
      <c r="D101" s="156">
        <v>2</v>
      </c>
      <c r="E101" s="156">
        <v>1201</v>
      </c>
      <c r="F101" s="157" t="str">
        <f>+VLOOKUP(E101,Participants!$A$1:$F$1449,2,FALSE)</f>
        <v>Rosie Anderson</v>
      </c>
      <c r="G101" s="157" t="str">
        <f>+VLOOKUP(E101,Participants!$A$1:$F$1449,4,FALSE)</f>
        <v>GRE</v>
      </c>
      <c r="H101" s="157" t="str">
        <f>+VLOOKUP(E101,Participants!$A$1:$F$1449,5,FALSE)</f>
        <v>F</v>
      </c>
      <c r="I101" s="157">
        <f>+VLOOKUP(E101,Participants!$A$1:$F$1449,3,FALSE)</f>
        <v>0</v>
      </c>
      <c r="J101" s="157" t="str">
        <f>+VLOOKUP(E101,Participants!$A$1:$G$1449,7,FALSE)</f>
        <v>DEV GIRLS</v>
      </c>
      <c r="K101" s="157">
        <f t="shared" si="1"/>
        <v>100</v>
      </c>
      <c r="L101" s="157"/>
    </row>
    <row r="102" spans="1:27" ht="17.100000000000001" customHeight="1" x14ac:dyDescent="0.35">
      <c r="A102" s="170" t="s">
        <v>1109</v>
      </c>
      <c r="B102" s="156"/>
      <c r="C102" s="156">
        <v>53.83</v>
      </c>
      <c r="D102" s="156">
        <v>4</v>
      </c>
      <c r="E102" s="156">
        <v>784</v>
      </c>
      <c r="F102" s="157" t="str">
        <f>+VLOOKUP(E102,Participants!$A$1:$F$1449,2,FALSE)</f>
        <v>Paige Yura</v>
      </c>
      <c r="G102" s="157" t="str">
        <f>+VLOOKUP(E102,Participants!$A$1:$F$1449,4,FALSE)</f>
        <v>SRT</v>
      </c>
      <c r="H102" s="157" t="str">
        <f>+VLOOKUP(E102,Participants!$A$1:$F$1449,5,FALSE)</f>
        <v>F</v>
      </c>
      <c r="I102" s="157">
        <f>+VLOOKUP(E102,Participants!$A$1:$F$1449,3,FALSE)</f>
        <v>3</v>
      </c>
      <c r="J102" s="157" t="str">
        <f>+VLOOKUP(E102,Participants!$A$1:$G$1449,7,FALSE)</f>
        <v>DEV GIRLS</v>
      </c>
      <c r="K102" s="157">
        <f t="shared" si="1"/>
        <v>101</v>
      </c>
      <c r="L102" s="157"/>
    </row>
    <row r="103" spans="1:27" ht="17.100000000000001" customHeight="1" x14ac:dyDescent="0.35">
      <c r="A103" s="170" t="s">
        <v>1109</v>
      </c>
      <c r="B103" s="156"/>
      <c r="C103" s="156">
        <v>55.38</v>
      </c>
      <c r="D103" s="156">
        <v>7</v>
      </c>
      <c r="E103" s="156">
        <v>418</v>
      </c>
      <c r="F103" s="157" t="str">
        <f>+VLOOKUP(E103,Participants!$A$1:$F$1449,2,FALSE)</f>
        <v>Samantha Oeler</v>
      </c>
      <c r="G103" s="157" t="str">
        <f>+VLOOKUP(E103,Participants!$A$1:$F$1449,4,FALSE)</f>
        <v>PHA</v>
      </c>
      <c r="H103" s="157" t="str">
        <f>+VLOOKUP(E103,Participants!$A$1:$F$1449,5,FALSE)</f>
        <v>F</v>
      </c>
      <c r="I103" s="157">
        <f>+VLOOKUP(E103,Participants!$A$1:$F$1449,3,FALSE)</f>
        <v>1</v>
      </c>
      <c r="J103" s="157" t="str">
        <f>+VLOOKUP(E103,Participants!$A$1:$G$1449,7,FALSE)</f>
        <v>DEV GIRLS</v>
      </c>
      <c r="K103" s="157">
        <f t="shared" si="1"/>
        <v>102</v>
      </c>
      <c r="L103" s="157"/>
    </row>
    <row r="104" spans="1:27" ht="17.100000000000001" customHeight="1" x14ac:dyDescent="0.35">
      <c r="A104" s="170" t="s">
        <v>1109</v>
      </c>
      <c r="B104" s="156"/>
      <c r="C104" s="156">
        <v>58.83</v>
      </c>
      <c r="D104" s="156">
        <v>5</v>
      </c>
      <c r="E104" s="156">
        <v>781</v>
      </c>
      <c r="F104" s="157" t="str">
        <f>+VLOOKUP(E104,Participants!$A$1:$F$1449,2,FALSE)</f>
        <v>Nina Rhodehamel</v>
      </c>
      <c r="G104" s="157" t="str">
        <f>+VLOOKUP(E104,Participants!$A$1:$F$1449,4,FALSE)</f>
        <v>SRT</v>
      </c>
      <c r="H104" s="157" t="str">
        <f>+VLOOKUP(E104,Participants!$A$1:$F$1449,5,FALSE)</f>
        <v>F</v>
      </c>
      <c r="I104" s="157">
        <f>+VLOOKUP(E104,Participants!$A$1:$F$1449,3,FALSE)</f>
        <v>1</v>
      </c>
      <c r="J104" s="157" t="str">
        <f>+VLOOKUP(E104,Participants!$A$1:$G$1449,7,FALSE)</f>
        <v>DEV GIRLS</v>
      </c>
      <c r="K104" s="157">
        <f t="shared" si="1"/>
        <v>103</v>
      </c>
      <c r="L104" s="157"/>
    </row>
    <row r="105" spans="1:27" ht="17.100000000000001" customHeight="1" x14ac:dyDescent="0.35">
      <c r="A105" s="170" t="s">
        <v>1109</v>
      </c>
      <c r="B105" s="156"/>
      <c r="C105" s="156">
        <v>59.41</v>
      </c>
      <c r="D105" s="156">
        <v>4</v>
      </c>
      <c r="E105" s="156">
        <v>927</v>
      </c>
      <c r="F105" s="157" t="str">
        <f>+VLOOKUP(E105,Participants!$A$1:$F$1449,2,FALSE)</f>
        <v>Erin Genton</v>
      </c>
      <c r="G105" s="157" t="str">
        <f>+VLOOKUP(E105,Participants!$A$1:$F$1449,4,FALSE)</f>
        <v>SBS</v>
      </c>
      <c r="H105" s="157" t="str">
        <f>+VLOOKUP(E105,Participants!$A$1:$F$1449,5,FALSE)</f>
        <v>F</v>
      </c>
      <c r="I105" s="157">
        <f>+VLOOKUP(E105,Participants!$A$1:$F$1449,3,FALSE)</f>
        <v>3</v>
      </c>
      <c r="J105" s="157" t="str">
        <f>+VLOOKUP(E105,Participants!$A$1:$G$1449,7,FALSE)</f>
        <v>DEV GIRLS</v>
      </c>
      <c r="K105" s="157">
        <f t="shared" si="1"/>
        <v>104</v>
      </c>
      <c r="L105" s="157"/>
    </row>
    <row r="106" spans="1:27" ht="17.100000000000001" customHeight="1" x14ac:dyDescent="0.35">
      <c r="A106" s="170" t="s">
        <v>1109</v>
      </c>
      <c r="B106" s="156"/>
      <c r="C106" s="156">
        <v>59.79</v>
      </c>
      <c r="D106" s="156">
        <v>1</v>
      </c>
      <c r="E106" s="156">
        <v>409</v>
      </c>
      <c r="F106" s="157" t="str">
        <f>+VLOOKUP(E106,Participants!$A$1:$F$1449,2,FALSE)</f>
        <v>Reagan</v>
      </c>
      <c r="G106" s="157" t="str">
        <f>+VLOOKUP(E106,Participants!$A$1:$F$1449,4,FALSE)</f>
        <v>PHL</v>
      </c>
      <c r="H106" s="157" t="str">
        <f>+VLOOKUP(E106,Participants!$A$1:$F$1449,5,FALSE)</f>
        <v>F</v>
      </c>
      <c r="I106" s="157">
        <f>+VLOOKUP(E106,Participants!$A$1:$F$1449,3,FALSE)</f>
        <v>0</v>
      </c>
      <c r="J106" s="157" t="str">
        <f>+VLOOKUP(E106,Participants!$A$1:$G$1449,7,FALSE)</f>
        <v>DEV GIRLS</v>
      </c>
      <c r="K106" s="157">
        <f t="shared" si="1"/>
        <v>105</v>
      </c>
      <c r="L106" s="157"/>
    </row>
    <row r="107" spans="1:27" ht="17.100000000000001" customHeight="1" x14ac:dyDescent="0.35">
      <c r="A107" s="170" t="s">
        <v>1109</v>
      </c>
      <c r="B107" s="156"/>
      <c r="C107" s="156">
        <v>59.95</v>
      </c>
      <c r="D107" s="156">
        <v>8</v>
      </c>
      <c r="E107" s="156">
        <v>885</v>
      </c>
      <c r="F107" s="157" t="str">
        <f>+VLOOKUP(E107,Participants!$A$1:$F$1449,2,FALSE)</f>
        <v>Lillian Glosser</v>
      </c>
      <c r="G107" s="157" t="str">
        <f>+VLOOKUP(E107,Participants!$A$1:$F$1449,4,FALSE)</f>
        <v>MOSS</v>
      </c>
      <c r="H107" s="157" t="str">
        <f>+VLOOKUP(E107,Participants!$A$1:$F$1449,5,FALSE)</f>
        <v>F</v>
      </c>
      <c r="I107" s="168">
        <f>+VLOOKUP(E107,Participants!$A$1:$F$1449,3,FALSE)</f>
        <v>1</v>
      </c>
      <c r="J107" s="157" t="str">
        <f>+VLOOKUP(E107,Participants!$A$1:$G$1449,7,FALSE)</f>
        <v>DEV GIRLS</v>
      </c>
      <c r="K107" s="157">
        <f t="shared" si="1"/>
        <v>106</v>
      </c>
      <c r="L107" s="157"/>
    </row>
    <row r="108" spans="1:27" ht="17.100000000000001" customHeight="1" x14ac:dyDescent="0.35">
      <c r="A108" s="170" t="s">
        <v>1109</v>
      </c>
      <c r="B108" s="156"/>
      <c r="C108" s="156" t="s">
        <v>1131</v>
      </c>
      <c r="D108" s="156">
        <v>1</v>
      </c>
      <c r="E108" s="156">
        <v>261</v>
      </c>
      <c r="F108" s="157" t="str">
        <f>+VLOOKUP(E108,Participants!$A$1:$F$1449,2,FALSE)</f>
        <v>Sara Robertson</v>
      </c>
      <c r="G108" s="157" t="str">
        <f>+VLOOKUP(E108,Participants!$A$1:$F$1449,4,FALSE)</f>
        <v>JBS</v>
      </c>
      <c r="H108" s="157" t="str">
        <f>+VLOOKUP(E108,Participants!$A$1:$F$1449,5,FALSE)</f>
        <v>F</v>
      </c>
      <c r="I108" s="157">
        <f>+VLOOKUP(E108,Participants!$A$1:$F$1449,3,FALSE)</f>
        <v>2</v>
      </c>
      <c r="J108" s="157" t="str">
        <f>+VLOOKUP(E108,Participants!$A$1:$G$1449,7,FALSE)</f>
        <v>DEV GIRLS</v>
      </c>
      <c r="K108" s="157">
        <f t="shared" si="1"/>
        <v>107</v>
      </c>
      <c r="L108" s="157"/>
    </row>
    <row r="109" spans="1:27" ht="17.100000000000001" customHeight="1" x14ac:dyDescent="0.35">
      <c r="A109" s="170" t="s">
        <v>1109</v>
      </c>
      <c r="B109" s="156"/>
      <c r="C109" s="156" t="s">
        <v>1134</v>
      </c>
      <c r="D109" s="156">
        <v>3</v>
      </c>
      <c r="E109" s="156">
        <v>776</v>
      </c>
      <c r="F109" s="157" t="str">
        <f>+VLOOKUP(E109,Participants!$A$1:$F$1449,2,FALSE)</f>
        <v>Guiliana Rhodehamel</v>
      </c>
      <c r="G109" s="157" t="str">
        <f>+VLOOKUP(E109,Participants!$A$1:$F$1449,4,FALSE)</f>
        <v>SRT</v>
      </c>
      <c r="H109" s="157" t="str">
        <f>+VLOOKUP(E109,Participants!$A$1:$F$1449,5,FALSE)</f>
        <v>F</v>
      </c>
      <c r="I109" s="157">
        <f>+VLOOKUP(E109,Participants!$A$1:$F$1449,3,FALSE)</f>
        <v>0</v>
      </c>
      <c r="J109" s="157" t="str">
        <f>+VLOOKUP(E109,Participants!$A$1:$G$1449,7,FALSE)</f>
        <v>DEV GIRLS</v>
      </c>
      <c r="K109" s="157">
        <f t="shared" si="1"/>
        <v>108</v>
      </c>
      <c r="L109" s="157"/>
    </row>
    <row r="110" spans="1:27" ht="17.100000000000001" customHeight="1" x14ac:dyDescent="0.35">
      <c r="A110" s="76" t="s">
        <v>1109</v>
      </c>
      <c r="B110" s="6"/>
      <c r="C110" s="6"/>
      <c r="D110" s="6">
        <v>5</v>
      </c>
      <c r="E110" s="6"/>
      <c r="F110" s="8" t="e">
        <f>+VLOOKUP(E110,Participants!$A$1:$F$1449,2,FALSE)</f>
        <v>#N/A</v>
      </c>
      <c r="G110" s="8" t="e">
        <f>+VLOOKUP(E110,Participants!$A$1:$F$1449,4,FALSE)</f>
        <v>#N/A</v>
      </c>
      <c r="H110" s="8" t="e">
        <f>+VLOOKUP(E110,Participants!$A$1:$F$1449,5,FALSE)</f>
        <v>#N/A</v>
      </c>
      <c r="I110" s="8" t="e">
        <f>+VLOOKUP(E110,Participants!$A$1:$F$1449,3,FALSE)</f>
        <v>#N/A</v>
      </c>
      <c r="J110" s="8" t="e">
        <f>+VLOOKUP(E110,Participants!$A$1:$G$1449,7,FALSE)</f>
        <v>#N/A</v>
      </c>
      <c r="K110" s="8"/>
      <c r="L110" s="8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</row>
    <row r="111" spans="1:27" ht="17.100000000000001" customHeight="1" x14ac:dyDescent="0.35">
      <c r="A111" s="177" t="s">
        <v>1109</v>
      </c>
      <c r="B111" s="151"/>
      <c r="C111" s="151">
        <v>31.69</v>
      </c>
      <c r="D111" s="151">
        <v>1</v>
      </c>
      <c r="E111" s="151">
        <v>805</v>
      </c>
      <c r="F111" s="152" t="str">
        <f>+VLOOKUP(E111,Participants!$A$1:$F$1449,2,FALSE)</f>
        <v>Reece Hankinson</v>
      </c>
      <c r="G111" s="152" t="str">
        <f>+VLOOKUP(E111,Participants!$A$1:$F$1449,4,FALSE)</f>
        <v>SRT</v>
      </c>
      <c r="H111" s="152" t="str">
        <f>+VLOOKUP(E111,Participants!$A$1:$F$1449,5,FALSE)</f>
        <v>M</v>
      </c>
      <c r="I111" s="152">
        <f>+VLOOKUP(E111,Participants!$A$1:$F$1449,3,FALSE)</f>
        <v>4</v>
      </c>
      <c r="J111" s="152" t="str">
        <f>+VLOOKUP(E111,Participants!$A$1:$G$1449,7,FALSE)</f>
        <v>DEV BOYS</v>
      </c>
      <c r="K111" s="153">
        <v>1</v>
      </c>
      <c r="L111" s="153">
        <v>10</v>
      </c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</row>
    <row r="112" spans="1:27" ht="17.100000000000001" customHeight="1" x14ac:dyDescent="0.35">
      <c r="A112" s="177" t="s">
        <v>1109</v>
      </c>
      <c r="B112" s="151"/>
      <c r="C112" s="151">
        <v>31.83</v>
      </c>
      <c r="D112" s="151">
        <v>5</v>
      </c>
      <c r="E112" s="151">
        <v>113</v>
      </c>
      <c r="F112" s="152" t="str">
        <f>+VLOOKUP(E112,Participants!$A$1:$F$1449,2,FALSE)</f>
        <v>Cooper Cincinnati</v>
      </c>
      <c r="G112" s="152" t="str">
        <f>+VLOOKUP(E112,Participants!$A$1:$F$1449,4,FALSE)</f>
        <v>JFK</v>
      </c>
      <c r="H112" s="152" t="str">
        <f>+VLOOKUP(E112,Participants!$A$1:$F$1449,5,FALSE)</f>
        <v>M</v>
      </c>
      <c r="I112" s="152">
        <f>+VLOOKUP(E112,Participants!$A$1:$F$1449,3,FALSE)</f>
        <v>3</v>
      </c>
      <c r="J112" s="152" t="str">
        <f>+VLOOKUP(E112,Participants!$A$1:$G$1449,7,FALSE)</f>
        <v>DEV BOYS</v>
      </c>
      <c r="K112" s="153">
        <v>2</v>
      </c>
      <c r="L112" s="153">
        <v>8</v>
      </c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</row>
    <row r="113" spans="1:27" ht="17.100000000000001" customHeight="1" x14ac:dyDescent="0.35">
      <c r="A113" s="177" t="s">
        <v>1109</v>
      </c>
      <c r="B113" s="151"/>
      <c r="C113" s="151">
        <v>33.159999999999997</v>
      </c>
      <c r="D113" s="151">
        <v>2</v>
      </c>
      <c r="E113" s="151">
        <v>29</v>
      </c>
      <c r="F113" s="152" t="str">
        <f>+VLOOKUP(E113,Participants!$A$1:$F$1449,2,FALSE)</f>
        <v>Max Radzvin</v>
      </c>
      <c r="G113" s="152" t="str">
        <f>+VLOOKUP(E113,Participants!$A$1:$F$1449,4,FALSE)</f>
        <v>BFS</v>
      </c>
      <c r="H113" s="152" t="str">
        <f>+VLOOKUP(E113,Participants!$A$1:$F$1449,5,FALSE)</f>
        <v>M</v>
      </c>
      <c r="I113" s="152">
        <f>+VLOOKUP(E113,Participants!$A$1:$F$1449,3,FALSE)</f>
        <v>2</v>
      </c>
      <c r="J113" s="152" t="str">
        <f>+VLOOKUP(E113,Participants!$A$1:$G$1449,7,FALSE)</f>
        <v>DEV BOYS</v>
      </c>
      <c r="K113" s="153">
        <v>3</v>
      </c>
      <c r="L113" s="153">
        <v>6</v>
      </c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</row>
    <row r="114" spans="1:27" ht="17.100000000000001" customHeight="1" x14ac:dyDescent="0.35">
      <c r="A114" s="177" t="s">
        <v>1109</v>
      </c>
      <c r="B114" s="151"/>
      <c r="C114" s="151">
        <v>33.53</v>
      </c>
      <c r="D114" s="151">
        <v>1</v>
      </c>
      <c r="E114" s="151">
        <v>537</v>
      </c>
      <c r="F114" s="152" t="str">
        <f>+VLOOKUP(E114,Participants!$A$1:$F$1449,2,FALSE)</f>
        <v>Jacob Vojtas</v>
      </c>
      <c r="G114" s="152" t="str">
        <f>+VLOOKUP(E114,Participants!$A$1:$F$1449,4,FALSE)</f>
        <v>KIL</v>
      </c>
      <c r="H114" s="152" t="str">
        <f>+VLOOKUP(E114,Participants!$A$1:$F$1449,5,FALSE)</f>
        <v>M</v>
      </c>
      <c r="I114" s="152">
        <f>+VLOOKUP(E114,Participants!$A$1:$F$1449,3,FALSE)</f>
        <v>4</v>
      </c>
      <c r="J114" s="152" t="str">
        <f>+VLOOKUP(E114,Participants!$A$1:$G$1449,7,FALSE)</f>
        <v>DEV BOYS</v>
      </c>
      <c r="K114" s="153">
        <v>4</v>
      </c>
      <c r="L114" s="153">
        <v>5</v>
      </c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</row>
    <row r="115" spans="1:27" ht="17.100000000000001" customHeight="1" x14ac:dyDescent="0.35">
      <c r="A115" s="177" t="s">
        <v>1109</v>
      </c>
      <c r="B115" s="151"/>
      <c r="C115" s="151">
        <v>33.6</v>
      </c>
      <c r="D115" s="151">
        <v>6</v>
      </c>
      <c r="E115" s="151">
        <v>1050</v>
      </c>
      <c r="F115" s="152" t="str">
        <f>+VLOOKUP(E115,Participants!$A$1:$F$1449,2,FALSE)</f>
        <v>Christian Williams</v>
      </c>
      <c r="G115" s="152" t="str">
        <f>+VLOOKUP(E115,Participants!$A$1:$F$1449,4,FALSE)</f>
        <v>HTS</v>
      </c>
      <c r="H115" s="152" t="str">
        <f>+VLOOKUP(E115,Participants!$A$1:$F$1449,5,FALSE)</f>
        <v>M</v>
      </c>
      <c r="I115" s="152">
        <f>+VLOOKUP(E115,Participants!$A$1:$F$1449,3,FALSE)</f>
        <v>4</v>
      </c>
      <c r="J115" s="152" t="str">
        <f>+VLOOKUP(E115,Participants!$A$1:$G$1449,7,FALSE)</f>
        <v>DEV BOYS</v>
      </c>
      <c r="K115" s="153">
        <v>5</v>
      </c>
      <c r="L115" s="153">
        <v>4</v>
      </c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</row>
    <row r="116" spans="1:27" ht="17.100000000000001" customHeight="1" x14ac:dyDescent="0.35">
      <c r="A116" s="177" t="s">
        <v>1109</v>
      </c>
      <c r="B116" s="151"/>
      <c r="C116" s="151">
        <v>33.86</v>
      </c>
      <c r="D116" s="151">
        <v>3</v>
      </c>
      <c r="E116" s="151">
        <v>710</v>
      </c>
      <c r="F116" s="152" t="str">
        <f>+VLOOKUP(E116,Participants!$A$1:$F$1449,2,FALSE)</f>
        <v>Santino Slaboda</v>
      </c>
      <c r="G116" s="152" t="str">
        <f>+VLOOKUP(E116,Participants!$A$1:$F$1449,4,FALSE)</f>
        <v>BCS</v>
      </c>
      <c r="H116" s="152" t="str">
        <f>+VLOOKUP(E116,Participants!$A$1:$F$1449,5,FALSE)</f>
        <v>M</v>
      </c>
      <c r="I116" s="152">
        <f>+VLOOKUP(E116,Participants!$A$1:$F$1449,3,FALSE)</f>
        <v>4</v>
      </c>
      <c r="J116" s="152" t="str">
        <f>+VLOOKUP(E116,Participants!$A$1:$G$1449,7,FALSE)</f>
        <v>DEV BOYS</v>
      </c>
      <c r="K116" s="153">
        <v>6</v>
      </c>
      <c r="L116" s="153">
        <v>2.5</v>
      </c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</row>
    <row r="117" spans="1:27" ht="17.100000000000001" customHeight="1" x14ac:dyDescent="0.35">
      <c r="A117" s="177" t="s">
        <v>1109</v>
      </c>
      <c r="B117" s="151"/>
      <c r="C117" s="151">
        <v>33.86</v>
      </c>
      <c r="D117" s="151">
        <v>7</v>
      </c>
      <c r="E117" s="151">
        <v>40</v>
      </c>
      <c r="F117" s="152" t="str">
        <f>+VLOOKUP(E117,Participants!$A$1:$F$1449,2,FALSE)</f>
        <v>CJ Proch</v>
      </c>
      <c r="G117" s="152" t="str">
        <f>+VLOOKUP(E117,Participants!$A$1:$F$1449,4,FALSE)</f>
        <v>BFS</v>
      </c>
      <c r="H117" s="152" t="str">
        <f>+VLOOKUP(E117,Participants!$A$1:$F$1449,5,FALSE)</f>
        <v>M</v>
      </c>
      <c r="I117" s="152">
        <f>+VLOOKUP(E117,Participants!$A$1:$F$1449,3,FALSE)</f>
        <v>4</v>
      </c>
      <c r="J117" s="152" t="str">
        <f>+VLOOKUP(E117,Participants!$A$1:$G$1449,7,FALSE)</f>
        <v>DEV BOYS</v>
      </c>
      <c r="K117" s="153">
        <v>6</v>
      </c>
      <c r="L117" s="153">
        <v>2.5</v>
      </c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</row>
    <row r="118" spans="1:27" ht="17.100000000000001" customHeight="1" x14ac:dyDescent="0.35">
      <c r="A118" s="177" t="s">
        <v>1109</v>
      </c>
      <c r="B118" s="151"/>
      <c r="C118" s="151">
        <v>34</v>
      </c>
      <c r="D118" s="151">
        <v>4</v>
      </c>
      <c r="E118" s="151">
        <v>46</v>
      </c>
      <c r="F118" s="152" t="str">
        <f>+VLOOKUP(E118,Participants!$A$1:$F$1449,2,FALSE)</f>
        <v>Will Gronsky</v>
      </c>
      <c r="G118" s="152" t="str">
        <f>+VLOOKUP(E118,Participants!$A$1:$F$1449,4,FALSE)</f>
        <v>BFS</v>
      </c>
      <c r="H118" s="152" t="str">
        <f>+VLOOKUP(E118,Participants!$A$1:$F$1449,5,FALSE)</f>
        <v>M</v>
      </c>
      <c r="I118" s="152">
        <f>+VLOOKUP(E118,Participants!$A$1:$F$1449,3,FALSE)</f>
        <v>4</v>
      </c>
      <c r="J118" s="152" t="str">
        <f>+VLOOKUP(E118,Participants!$A$1:$G$1449,7,FALSE)</f>
        <v>DEV BOYS</v>
      </c>
      <c r="K118" s="153">
        <v>8</v>
      </c>
      <c r="L118" s="153">
        <v>1</v>
      </c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</row>
    <row r="119" spans="1:27" ht="17.100000000000001" customHeight="1" x14ac:dyDescent="0.35">
      <c r="A119" s="177" t="s">
        <v>1109</v>
      </c>
      <c r="B119" s="151"/>
      <c r="C119" s="151">
        <v>34.380000000000003</v>
      </c>
      <c r="D119" s="151">
        <v>6</v>
      </c>
      <c r="E119" s="151">
        <v>659</v>
      </c>
      <c r="F119" s="152" t="str">
        <f>+VLOOKUP(E119,Participants!$A$1:$F$1449,2,FALSE)</f>
        <v>Jonathan Wega</v>
      </c>
      <c r="G119" s="152" t="str">
        <f>+VLOOKUP(E119,Participants!$A$1:$F$1449,4,FALSE)</f>
        <v>SYL</v>
      </c>
      <c r="H119" s="154" t="str">
        <f>+VLOOKUP(E119,Participants!$A$1:$F$1449,5,FALSE)</f>
        <v>M</v>
      </c>
      <c r="I119" s="152">
        <f>+VLOOKUP(E119,Participants!$A$1:$F$1449,3,FALSE)</f>
        <v>3</v>
      </c>
      <c r="J119" s="152" t="str">
        <f>+VLOOKUP(E119,Participants!$A$1:$G$1449,7,FALSE)</f>
        <v>DEV BOYS</v>
      </c>
      <c r="K119" s="152">
        <f>K118+1</f>
        <v>9</v>
      </c>
      <c r="L119" s="152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</row>
    <row r="120" spans="1:27" ht="17.100000000000001" customHeight="1" x14ac:dyDescent="0.35">
      <c r="A120" s="177" t="s">
        <v>1109</v>
      </c>
      <c r="B120" s="151"/>
      <c r="C120" s="151">
        <v>34.42</v>
      </c>
      <c r="D120" s="151">
        <v>7</v>
      </c>
      <c r="E120" s="151">
        <v>979</v>
      </c>
      <c r="F120" s="152" t="str">
        <f>+VLOOKUP(E120,Participants!$A$1:$F$1449,2,FALSE)</f>
        <v>Tyler Horvath</v>
      </c>
      <c r="G120" s="152" t="str">
        <f>+VLOOKUP(E120,Participants!$A$1:$F$1449,4,FALSE)</f>
        <v>GAB</v>
      </c>
      <c r="H120" s="152" t="str">
        <f>+VLOOKUP(E120,Participants!$A$1:$F$1449,5,FALSE)</f>
        <v>M</v>
      </c>
      <c r="I120" s="152">
        <f>+VLOOKUP(E120,Participants!$A$1:$F$1449,3,FALSE)</f>
        <v>3</v>
      </c>
      <c r="J120" s="152" t="str">
        <f>+VLOOKUP(E120,Participants!$A$1:$G$1449,7,FALSE)</f>
        <v>DEV BOYS</v>
      </c>
      <c r="K120" s="152">
        <f t="shared" ref="K120:K183" si="2">K119+1</f>
        <v>10</v>
      </c>
      <c r="L120" s="152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</row>
    <row r="121" spans="1:27" ht="17.100000000000001" customHeight="1" x14ac:dyDescent="0.35">
      <c r="A121" s="177" t="s">
        <v>1109</v>
      </c>
      <c r="B121" s="151"/>
      <c r="C121" s="151">
        <v>34.6</v>
      </c>
      <c r="D121" s="151">
        <v>3</v>
      </c>
      <c r="E121" s="151">
        <v>493</v>
      </c>
      <c r="F121" s="152" t="str">
        <f>+VLOOKUP(E121,Participants!$A$1:$F$1449,2,FALSE)</f>
        <v>Isaac Betlow</v>
      </c>
      <c r="G121" s="152" t="str">
        <f>+VLOOKUP(E121,Participants!$A$1:$F$1449,4,FALSE)</f>
        <v>ANN</v>
      </c>
      <c r="H121" s="152" t="str">
        <f>+VLOOKUP(E121,Participants!$A$1:$F$1449,5,FALSE)</f>
        <v>M</v>
      </c>
      <c r="I121" s="152">
        <f>+VLOOKUP(E121,Participants!$A$1:$F$1449,3,FALSE)</f>
        <v>4</v>
      </c>
      <c r="J121" s="152" t="str">
        <f>+VLOOKUP(E121,Participants!$A$1:$G$1449,7,FALSE)</f>
        <v>DEV BOYS</v>
      </c>
      <c r="K121" s="152">
        <f t="shared" si="2"/>
        <v>11</v>
      </c>
      <c r="L121" s="152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</row>
    <row r="122" spans="1:27" ht="17.100000000000001" customHeight="1" x14ac:dyDescent="0.35">
      <c r="A122" s="177" t="s">
        <v>1109</v>
      </c>
      <c r="B122" s="151"/>
      <c r="C122" s="151">
        <v>34.68</v>
      </c>
      <c r="D122" s="151">
        <v>4</v>
      </c>
      <c r="E122" s="151">
        <v>1051</v>
      </c>
      <c r="F122" s="152" t="str">
        <f>+VLOOKUP(E122,Participants!$A$1:$F$1449,2,FALSE)</f>
        <v>Elias Latouf</v>
      </c>
      <c r="G122" s="152" t="str">
        <f>+VLOOKUP(E122,Participants!$A$1:$F$1449,4,FALSE)</f>
        <v>HTS</v>
      </c>
      <c r="H122" s="152" t="str">
        <f>+VLOOKUP(E122,Participants!$A$1:$F$1449,5,FALSE)</f>
        <v>M</v>
      </c>
      <c r="I122" s="152">
        <f>+VLOOKUP(E122,Participants!$A$1:$F$1449,3,FALSE)</f>
        <v>4</v>
      </c>
      <c r="J122" s="152" t="str">
        <f>+VLOOKUP(E122,Participants!$A$1:$G$1449,7,FALSE)</f>
        <v>DEV BOYS</v>
      </c>
      <c r="K122" s="152">
        <f t="shared" si="2"/>
        <v>12</v>
      </c>
      <c r="L122" s="152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</row>
    <row r="123" spans="1:27" ht="17.100000000000001" customHeight="1" x14ac:dyDescent="0.35">
      <c r="A123" s="177" t="s">
        <v>1109</v>
      </c>
      <c r="B123" s="151"/>
      <c r="C123" s="151">
        <v>34.82</v>
      </c>
      <c r="D123" s="151">
        <v>1</v>
      </c>
      <c r="E123" s="151">
        <v>426</v>
      </c>
      <c r="F123" s="152" t="str">
        <f>+VLOOKUP(E123,Participants!$A$1:$F$1449,2,FALSE)</f>
        <v>Ryan Snyder</v>
      </c>
      <c r="G123" s="152" t="str">
        <f>+VLOOKUP(E123,Participants!$A$1:$F$1449,4,FALSE)</f>
        <v>PHA</v>
      </c>
      <c r="H123" s="152" t="str">
        <f>+VLOOKUP(E123,Participants!$A$1:$F$1449,5,FALSE)</f>
        <v>M</v>
      </c>
      <c r="I123" s="152">
        <f>+VLOOKUP(E123,Participants!$A$1:$F$1449,3,FALSE)</f>
        <v>3</v>
      </c>
      <c r="J123" s="152" t="str">
        <f>+VLOOKUP(E123,Participants!$A$1:$G$1449,7,FALSE)</f>
        <v>DEV BOYS</v>
      </c>
      <c r="K123" s="152">
        <f t="shared" si="2"/>
        <v>13</v>
      </c>
      <c r="L123" s="152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</row>
    <row r="124" spans="1:27" ht="17.100000000000001" customHeight="1" x14ac:dyDescent="0.35">
      <c r="A124" s="177" t="s">
        <v>1109</v>
      </c>
      <c r="B124" s="151"/>
      <c r="C124" s="151">
        <v>35.08</v>
      </c>
      <c r="D124" s="151">
        <v>7</v>
      </c>
      <c r="E124" s="151">
        <v>609</v>
      </c>
      <c r="F124" s="152" t="str">
        <f>+VLOOKUP(E124,Participants!$A$1:$F$1449,2,FALSE)</f>
        <v>Ryan Kerr</v>
      </c>
      <c r="G124" s="152" t="str">
        <f>+VLOOKUP(E124,Participants!$A$1:$F$1449,4,FALSE)</f>
        <v>AAC</v>
      </c>
      <c r="H124" s="152" t="str">
        <f>+VLOOKUP(E124,Participants!$A$1:$F$1449,5,FALSE)</f>
        <v>M</v>
      </c>
      <c r="I124" s="152">
        <f>+VLOOKUP(E124,Participants!$A$1:$F$1449,3,FALSE)</f>
        <v>3</v>
      </c>
      <c r="J124" s="152" t="str">
        <f>+VLOOKUP(E124,Participants!$A$1:$G$1449,7,FALSE)</f>
        <v>DEV BOYS</v>
      </c>
      <c r="K124" s="152">
        <f t="shared" si="2"/>
        <v>14</v>
      </c>
      <c r="L124" s="152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</row>
    <row r="125" spans="1:27" ht="17.100000000000001" customHeight="1" x14ac:dyDescent="0.35">
      <c r="A125" s="177" t="s">
        <v>1109</v>
      </c>
      <c r="B125" s="151"/>
      <c r="C125" s="151">
        <v>35.67</v>
      </c>
      <c r="D125" s="151">
        <v>5</v>
      </c>
      <c r="E125" s="151">
        <v>801</v>
      </c>
      <c r="F125" s="152" t="str">
        <f>+VLOOKUP(E125,Participants!$A$1:$F$1449,2,FALSE)</f>
        <v>Ryan Niedermeyer</v>
      </c>
      <c r="G125" s="152" t="str">
        <f>+VLOOKUP(E125,Participants!$A$1:$F$1449,4,FALSE)</f>
        <v>SRT</v>
      </c>
      <c r="H125" s="152" t="str">
        <f>+VLOOKUP(E125,Participants!$A$1:$F$1449,5,FALSE)</f>
        <v>M</v>
      </c>
      <c r="I125" s="152">
        <f>+VLOOKUP(E125,Participants!$A$1:$F$1449,3,FALSE)</f>
        <v>3</v>
      </c>
      <c r="J125" s="152" t="str">
        <f>+VLOOKUP(E125,Participants!$A$1:$G$1449,7,FALSE)</f>
        <v>DEV BOYS</v>
      </c>
      <c r="K125" s="152">
        <f t="shared" si="2"/>
        <v>15</v>
      </c>
      <c r="L125" s="152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</row>
    <row r="126" spans="1:27" ht="17.100000000000001" customHeight="1" x14ac:dyDescent="0.35">
      <c r="A126" s="177" t="s">
        <v>1109</v>
      </c>
      <c r="B126" s="151"/>
      <c r="C126" s="151">
        <v>35.69</v>
      </c>
      <c r="D126" s="151">
        <v>7</v>
      </c>
      <c r="E126" s="151">
        <v>660</v>
      </c>
      <c r="F126" s="152" t="str">
        <f>+VLOOKUP(E126,Participants!$A$1:$F$1449,2,FALSE)</f>
        <v>Jonathan Warywoda</v>
      </c>
      <c r="G126" s="152" t="str">
        <f>+VLOOKUP(E126,Participants!$A$1:$F$1449,4,FALSE)</f>
        <v>SYL</v>
      </c>
      <c r="H126" s="154" t="str">
        <f>+VLOOKUP(E126,Participants!$A$1:$F$1449,5,FALSE)</f>
        <v>M</v>
      </c>
      <c r="I126" s="152">
        <f>+VLOOKUP(E126,Participants!$A$1:$F$1449,3,FALSE)</f>
        <v>4</v>
      </c>
      <c r="J126" s="152" t="str">
        <f>+VLOOKUP(E126,Participants!$A$1:$G$1449,7,FALSE)</f>
        <v>DEV BOYS</v>
      </c>
      <c r="K126" s="152">
        <f t="shared" si="2"/>
        <v>16</v>
      </c>
      <c r="L126" s="152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</row>
    <row r="127" spans="1:27" ht="17.100000000000001" customHeight="1" x14ac:dyDescent="0.35">
      <c r="A127" s="177" t="s">
        <v>1109</v>
      </c>
      <c r="B127" s="151"/>
      <c r="C127" s="151">
        <v>35.86</v>
      </c>
      <c r="D127" s="151">
        <v>6</v>
      </c>
      <c r="E127" s="151">
        <v>983</v>
      </c>
      <c r="F127" s="152" t="str">
        <f>+VLOOKUP(E127,Participants!$A$1:$F$1449,2,FALSE)</f>
        <v>Caleb Fruscello</v>
      </c>
      <c r="G127" s="152" t="str">
        <f>+VLOOKUP(E127,Participants!$A$1:$F$1449,4,FALSE)</f>
        <v>GAB</v>
      </c>
      <c r="H127" s="152" t="str">
        <f>+VLOOKUP(E127,Participants!$A$1:$F$1449,5,FALSE)</f>
        <v>M</v>
      </c>
      <c r="I127" s="152">
        <f>+VLOOKUP(E127,Participants!$A$1:$F$1449,3,FALSE)</f>
        <v>4</v>
      </c>
      <c r="J127" s="152" t="str">
        <f>+VLOOKUP(E127,Participants!$A$1:$G$1449,7,FALSE)</f>
        <v>DEV BOYS</v>
      </c>
      <c r="K127" s="152">
        <f t="shared" si="2"/>
        <v>17</v>
      </c>
      <c r="L127" s="152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</row>
    <row r="128" spans="1:27" ht="17.100000000000001" customHeight="1" x14ac:dyDescent="0.35">
      <c r="A128" s="177" t="s">
        <v>1109</v>
      </c>
      <c r="B128" s="151"/>
      <c r="C128" s="151">
        <v>36.14</v>
      </c>
      <c r="D128" s="151">
        <v>4</v>
      </c>
      <c r="E128" s="151">
        <v>613</v>
      </c>
      <c r="F128" s="152" t="str">
        <f>+VLOOKUP(E128,Participants!$A$1:$F$1449,2,FALSE)</f>
        <v>Patrick Richthammer</v>
      </c>
      <c r="G128" s="152" t="str">
        <f>+VLOOKUP(E128,Participants!$A$1:$F$1449,4,FALSE)</f>
        <v>AAC</v>
      </c>
      <c r="H128" s="152" t="str">
        <f>+VLOOKUP(E128,Participants!$A$1:$F$1449,5,FALSE)</f>
        <v>M</v>
      </c>
      <c r="I128" s="152">
        <f>+VLOOKUP(E128,Participants!$A$1:$F$1449,3,FALSE)</f>
        <v>4</v>
      </c>
      <c r="J128" s="152" t="str">
        <f>+VLOOKUP(E128,Participants!$A$1:$G$1449,7,FALSE)</f>
        <v>DEV BOYS</v>
      </c>
      <c r="K128" s="152">
        <f t="shared" si="2"/>
        <v>18</v>
      </c>
      <c r="L128" s="152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</row>
    <row r="129" spans="1:27" ht="17.100000000000001" customHeight="1" x14ac:dyDescent="0.35">
      <c r="A129" s="177" t="s">
        <v>1109</v>
      </c>
      <c r="B129" s="151"/>
      <c r="C129" s="151">
        <v>36.19</v>
      </c>
      <c r="D129" s="151">
        <v>2</v>
      </c>
      <c r="E129" s="151">
        <v>393</v>
      </c>
      <c r="F129" s="152" t="str">
        <f>+VLOOKUP(E129,Participants!$A$1:$F$1449,2,FALSE)</f>
        <v>Jacob Boehm</v>
      </c>
      <c r="G129" s="152" t="str">
        <f>+VLOOKUP(E129,Participants!$A$1:$F$1449,4,FALSE)</f>
        <v>PHL</v>
      </c>
      <c r="H129" s="152" t="str">
        <f>+VLOOKUP(E129,Participants!$A$1:$F$1449,5,FALSE)</f>
        <v>M</v>
      </c>
      <c r="I129" s="152">
        <f>+VLOOKUP(E129,Participants!$A$1:$F$1449,3,FALSE)</f>
        <v>3</v>
      </c>
      <c r="J129" s="152" t="str">
        <f>+VLOOKUP(E129,Participants!$A$1:$G$1449,7,FALSE)</f>
        <v>DEV BOYS</v>
      </c>
      <c r="K129" s="152">
        <f t="shared" si="2"/>
        <v>19</v>
      </c>
      <c r="L129" s="152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spans="1:27" ht="17.100000000000001" customHeight="1" x14ac:dyDescent="0.35">
      <c r="A130" s="177" t="s">
        <v>1109</v>
      </c>
      <c r="B130" s="151"/>
      <c r="C130" s="151">
        <v>36.24</v>
      </c>
      <c r="D130" s="151">
        <v>7</v>
      </c>
      <c r="E130" s="151">
        <v>982</v>
      </c>
      <c r="F130" s="152" t="str">
        <f>+VLOOKUP(E130,Participants!$A$1:$F$1449,2,FALSE)</f>
        <v>Andrew Callaghan</v>
      </c>
      <c r="G130" s="152" t="str">
        <f>+VLOOKUP(E130,Participants!$A$1:$F$1449,4,FALSE)</f>
        <v>GAB</v>
      </c>
      <c r="H130" s="152" t="str">
        <f>+VLOOKUP(E130,Participants!$A$1:$F$1449,5,FALSE)</f>
        <v>M</v>
      </c>
      <c r="I130" s="152">
        <f>+VLOOKUP(E130,Participants!$A$1:$F$1449,3,FALSE)</f>
        <v>4</v>
      </c>
      <c r="J130" s="152" t="str">
        <f>+VLOOKUP(E130,Participants!$A$1:$G$1449,7,FALSE)</f>
        <v>DEV BOYS</v>
      </c>
      <c r="K130" s="152">
        <f t="shared" si="2"/>
        <v>20</v>
      </c>
      <c r="L130" s="152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spans="1:27" ht="17.100000000000001" customHeight="1" x14ac:dyDescent="0.35">
      <c r="A131" s="177" t="s">
        <v>1109</v>
      </c>
      <c r="B131" s="151"/>
      <c r="C131" s="151">
        <v>36.5</v>
      </c>
      <c r="D131" s="151">
        <v>2</v>
      </c>
      <c r="E131" s="151">
        <v>117</v>
      </c>
      <c r="F131" s="152" t="str">
        <f>+VLOOKUP(E131,Participants!$A$1:$F$1449,2,FALSE)</f>
        <v>Brady Hagerman</v>
      </c>
      <c r="G131" s="152" t="str">
        <f>+VLOOKUP(E131,Participants!$A$1:$F$1449,4,FALSE)</f>
        <v>JFK</v>
      </c>
      <c r="H131" s="152" t="str">
        <f>+VLOOKUP(E131,Participants!$A$1:$F$1449,5,FALSE)</f>
        <v>M</v>
      </c>
      <c r="I131" s="152">
        <f>+VLOOKUP(E131,Participants!$A$1:$F$1449,3,FALSE)</f>
        <v>4</v>
      </c>
      <c r="J131" s="152" t="str">
        <f>+VLOOKUP(E131,Participants!$A$1:$G$1449,7,FALSE)</f>
        <v>DEV BOYS</v>
      </c>
      <c r="K131" s="152">
        <f t="shared" si="2"/>
        <v>21</v>
      </c>
      <c r="L131" s="152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spans="1:27" ht="17.100000000000001" customHeight="1" x14ac:dyDescent="0.35">
      <c r="A132" s="177" t="s">
        <v>1109</v>
      </c>
      <c r="B132" s="151"/>
      <c r="C132" s="151">
        <v>36.54</v>
      </c>
      <c r="D132" s="151">
        <v>5</v>
      </c>
      <c r="E132" s="151">
        <v>940</v>
      </c>
      <c r="F132" s="152" t="str">
        <f>+VLOOKUP(E132,Participants!$A$1:$F$1449,2,FALSE)</f>
        <v>Adam Steiner</v>
      </c>
      <c r="G132" s="152" t="str">
        <f>+VLOOKUP(E132,Participants!$A$1:$F$1449,4,FALSE)</f>
        <v>SBS</v>
      </c>
      <c r="H132" s="152" t="str">
        <f>+VLOOKUP(E132,Participants!$A$1:$F$1449,5,FALSE)</f>
        <v>M</v>
      </c>
      <c r="I132" s="152">
        <f>+VLOOKUP(E132,Participants!$A$1:$F$1449,3,FALSE)</f>
        <v>4</v>
      </c>
      <c r="J132" s="152" t="str">
        <f>+VLOOKUP(E132,Participants!$A$1:$G$1449,7,FALSE)</f>
        <v>DEV BOYS</v>
      </c>
      <c r="K132" s="152">
        <f t="shared" si="2"/>
        <v>22</v>
      </c>
      <c r="L132" s="152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spans="1:27" ht="17.100000000000001" customHeight="1" x14ac:dyDescent="0.35">
      <c r="A133" s="177" t="s">
        <v>1109</v>
      </c>
      <c r="B133" s="151"/>
      <c r="C133" s="151">
        <v>36.6</v>
      </c>
      <c r="D133" s="151">
        <v>4</v>
      </c>
      <c r="E133" s="151">
        <v>535</v>
      </c>
      <c r="F133" s="152" t="str">
        <f>+VLOOKUP(E133,Participants!$A$1:$F$1449,2,FALSE)</f>
        <v>Anthony Cardosi</v>
      </c>
      <c r="G133" s="152" t="str">
        <f>+VLOOKUP(E133,Participants!$A$1:$F$1449,4,FALSE)</f>
        <v>KIL</v>
      </c>
      <c r="H133" s="152" t="str">
        <f>+VLOOKUP(E133,Participants!$A$1:$F$1449,5,FALSE)</f>
        <v>M</v>
      </c>
      <c r="I133" s="152">
        <f>+VLOOKUP(E133,Participants!$A$1:$F$1449,3,FALSE)</f>
        <v>4</v>
      </c>
      <c r="J133" s="152" t="str">
        <f>+VLOOKUP(E133,Participants!$A$1:$G$1449,7,FALSE)</f>
        <v>DEV BOYS</v>
      </c>
      <c r="K133" s="152">
        <f t="shared" si="2"/>
        <v>23</v>
      </c>
      <c r="L133" s="152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spans="1:27" ht="17.100000000000001" customHeight="1" x14ac:dyDescent="0.35">
      <c r="A134" s="177" t="s">
        <v>1109</v>
      </c>
      <c r="B134" s="151"/>
      <c r="C134" s="151">
        <v>36.619999999999997</v>
      </c>
      <c r="D134" s="151">
        <v>5</v>
      </c>
      <c r="E134" s="151">
        <v>871</v>
      </c>
      <c r="F134" s="152" t="str">
        <f>+VLOOKUP(E134,Participants!$A$1:$F$1449,2,FALSE)</f>
        <v>Ryan Loughran</v>
      </c>
      <c r="G134" s="152" t="str">
        <f>+VLOOKUP(E134,Participants!$A$1:$F$1449,4,FALSE)</f>
        <v>NAM</v>
      </c>
      <c r="H134" s="152" t="str">
        <f>+VLOOKUP(E134,Participants!$A$1:$F$1449,5,FALSE)</f>
        <v>M</v>
      </c>
      <c r="I134" s="152">
        <f>+VLOOKUP(E134,Participants!$A$1:$F$1449,3,FALSE)</f>
        <v>4</v>
      </c>
      <c r="J134" s="152" t="str">
        <f>+VLOOKUP(E134,Participants!$A$1:$G$1449,7,FALSE)</f>
        <v>DEV BOYS</v>
      </c>
      <c r="K134" s="152">
        <f t="shared" si="2"/>
        <v>24</v>
      </c>
      <c r="L134" s="152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spans="1:27" ht="17.100000000000001" customHeight="1" x14ac:dyDescent="0.35">
      <c r="A135" s="177" t="s">
        <v>1109</v>
      </c>
      <c r="B135" s="151"/>
      <c r="C135" s="151">
        <v>36.659999999999997</v>
      </c>
      <c r="D135" s="151">
        <v>8</v>
      </c>
      <c r="E135" s="151">
        <v>866</v>
      </c>
      <c r="F135" s="152" t="str">
        <f>+VLOOKUP(E135,Participants!$A$1:$F$1449,2,FALSE)</f>
        <v>Nathan Morgan</v>
      </c>
      <c r="G135" s="152" t="str">
        <f>+VLOOKUP(E135,Participants!$A$1:$F$1449,4,FALSE)</f>
        <v>NAM</v>
      </c>
      <c r="H135" s="152" t="str">
        <f>+VLOOKUP(E135,Participants!$A$1:$F$1449,5,FALSE)</f>
        <v>M</v>
      </c>
      <c r="I135" s="152">
        <f>+VLOOKUP(E135,Participants!$A$1:$F$1449,3,FALSE)</f>
        <v>2</v>
      </c>
      <c r="J135" s="152" t="str">
        <f>+VLOOKUP(E135,Participants!$A$1:$G$1449,7,FALSE)</f>
        <v>DEV BOYS</v>
      </c>
      <c r="K135" s="152">
        <f t="shared" si="2"/>
        <v>25</v>
      </c>
      <c r="L135" s="152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1:27" ht="17.100000000000001" customHeight="1" x14ac:dyDescent="0.35">
      <c r="A136" s="177" t="s">
        <v>1109</v>
      </c>
      <c r="B136" s="151"/>
      <c r="C136" s="151">
        <v>36.869999999999997</v>
      </c>
      <c r="D136" s="151">
        <v>3</v>
      </c>
      <c r="E136" s="151">
        <v>27</v>
      </c>
      <c r="F136" s="152" t="str">
        <f>+VLOOKUP(E136,Participants!$A$1:$F$1449,2,FALSE)</f>
        <v>J.J. McCabe</v>
      </c>
      <c r="G136" s="152" t="str">
        <f>+VLOOKUP(E136,Participants!$A$1:$F$1449,4,FALSE)</f>
        <v>BFS</v>
      </c>
      <c r="H136" s="152" t="str">
        <f>+VLOOKUP(E136,Participants!$A$1:$F$1449,5,FALSE)</f>
        <v>M</v>
      </c>
      <c r="I136" s="152">
        <f>+VLOOKUP(E136,Participants!$A$1:$F$1449,3,FALSE)</f>
        <v>2</v>
      </c>
      <c r="J136" s="152" t="str">
        <f>+VLOOKUP(E136,Participants!$A$1:$G$1449,7,FALSE)</f>
        <v>DEV BOYS</v>
      </c>
      <c r="K136" s="152">
        <f t="shared" si="2"/>
        <v>26</v>
      </c>
      <c r="L136" s="152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1:27" ht="17.100000000000001" customHeight="1" x14ac:dyDescent="0.35">
      <c r="A137" s="177" t="s">
        <v>1109</v>
      </c>
      <c r="B137" s="151"/>
      <c r="C137" s="151">
        <v>36.869999999999997</v>
      </c>
      <c r="D137" s="151">
        <v>1</v>
      </c>
      <c r="E137" s="151">
        <v>806</v>
      </c>
      <c r="F137" s="152" t="str">
        <f>+VLOOKUP(E137,Participants!$A$1:$F$1449,2,FALSE)</f>
        <v>Santino DiSilvio</v>
      </c>
      <c r="G137" s="152" t="str">
        <f>+VLOOKUP(E137,Participants!$A$1:$F$1449,4,FALSE)</f>
        <v>SRT</v>
      </c>
      <c r="H137" s="152" t="str">
        <f>+VLOOKUP(E137,Participants!$A$1:$F$1449,5,FALSE)</f>
        <v>M</v>
      </c>
      <c r="I137" s="152">
        <f>+VLOOKUP(E137,Participants!$A$1:$F$1449,3,FALSE)</f>
        <v>4</v>
      </c>
      <c r="J137" s="152" t="str">
        <f>+VLOOKUP(E137,Participants!$A$1:$G$1449,7,FALSE)</f>
        <v>DEV BOYS</v>
      </c>
      <c r="K137" s="152">
        <f t="shared" si="2"/>
        <v>27</v>
      </c>
      <c r="L137" s="152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spans="1:27" ht="17.100000000000001" customHeight="1" x14ac:dyDescent="0.35">
      <c r="A138" s="177" t="s">
        <v>1109</v>
      </c>
      <c r="B138" s="151"/>
      <c r="C138" s="151">
        <v>36.97</v>
      </c>
      <c r="D138" s="151">
        <v>2</v>
      </c>
      <c r="E138" s="151">
        <v>1219</v>
      </c>
      <c r="F138" s="152" t="str">
        <f>+VLOOKUP(E138,Participants!$A$1:$F$1449,2,FALSE)</f>
        <v>Patrick Horton</v>
      </c>
      <c r="G138" s="152" t="str">
        <f>+VLOOKUP(E138,Participants!$A$1:$F$1449,4,FALSE)</f>
        <v>GRE</v>
      </c>
      <c r="H138" s="152" t="str">
        <f>+VLOOKUP(E138,Participants!$A$1:$F$1449,5,FALSE)</f>
        <v>M</v>
      </c>
      <c r="I138" s="152">
        <f>+VLOOKUP(E138,Participants!$A$1:$F$1449,3,FALSE)</f>
        <v>4</v>
      </c>
      <c r="J138" s="152" t="str">
        <f>+VLOOKUP(E138,Participants!$A$1:$G$1449,7,FALSE)</f>
        <v>DEV BOYS</v>
      </c>
      <c r="K138" s="152">
        <f t="shared" si="2"/>
        <v>28</v>
      </c>
      <c r="L138" s="152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spans="1:27" ht="17.100000000000001" customHeight="1" x14ac:dyDescent="0.35">
      <c r="A139" s="177" t="s">
        <v>1109</v>
      </c>
      <c r="B139" s="151"/>
      <c r="C139" s="151">
        <v>36.979999999999997</v>
      </c>
      <c r="D139" s="151">
        <v>3</v>
      </c>
      <c r="E139" s="151">
        <v>1046</v>
      </c>
      <c r="F139" s="152" t="str">
        <f>+VLOOKUP(E139,Participants!$A$1:$F$1449,2,FALSE)</f>
        <v>Dominic Michnowicz</v>
      </c>
      <c r="G139" s="152" t="str">
        <f>+VLOOKUP(E139,Participants!$A$1:$F$1449,4,FALSE)</f>
        <v>HTS</v>
      </c>
      <c r="H139" s="152" t="str">
        <f>+VLOOKUP(E139,Participants!$A$1:$F$1449,5,FALSE)</f>
        <v>M</v>
      </c>
      <c r="I139" s="152">
        <f>+VLOOKUP(E139,Participants!$A$1:$F$1449,3,FALSE)</f>
        <v>3</v>
      </c>
      <c r="J139" s="152" t="str">
        <f>+VLOOKUP(E139,Participants!$A$1:$G$1449,7,FALSE)</f>
        <v>DEV BOYS</v>
      </c>
      <c r="K139" s="152">
        <f t="shared" si="2"/>
        <v>29</v>
      </c>
      <c r="L139" s="152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spans="1:27" ht="17.100000000000001" customHeight="1" x14ac:dyDescent="0.35">
      <c r="A140" s="177" t="s">
        <v>1109</v>
      </c>
      <c r="B140" s="151"/>
      <c r="C140" s="151">
        <v>37.19</v>
      </c>
      <c r="D140" s="151">
        <v>8</v>
      </c>
      <c r="E140" s="151">
        <v>177</v>
      </c>
      <c r="F140" s="152" t="str">
        <f>+VLOOKUP(E140,Participants!$A$1:$F$1449,2,FALSE)</f>
        <v>Jacob Lusk</v>
      </c>
      <c r="G140" s="152" t="str">
        <f>+VLOOKUP(E140,Participants!$A$1:$F$1449,4,FALSE)</f>
        <v>STL</v>
      </c>
      <c r="H140" s="152" t="str">
        <f>+VLOOKUP(E140,Participants!$A$1:$F$1449,5,FALSE)</f>
        <v>M</v>
      </c>
      <c r="I140" s="152">
        <f>+VLOOKUP(E140,Participants!$A$1:$F$1449,3,FALSE)</f>
        <v>3</v>
      </c>
      <c r="J140" s="152" t="str">
        <f>+VLOOKUP(E140,Participants!$A$1:$G$1449,7,FALSE)</f>
        <v>DEV BOYS</v>
      </c>
      <c r="K140" s="152">
        <f t="shared" si="2"/>
        <v>30</v>
      </c>
      <c r="L140" s="152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spans="1:27" ht="17.100000000000001" customHeight="1" x14ac:dyDescent="0.35">
      <c r="A141" s="177" t="s">
        <v>1109</v>
      </c>
      <c r="B141" s="151"/>
      <c r="C141" s="151">
        <v>37.200000000000003</v>
      </c>
      <c r="D141" s="151">
        <v>1</v>
      </c>
      <c r="E141" s="151">
        <v>34</v>
      </c>
      <c r="F141" s="152" t="str">
        <f>+VLOOKUP(E141,Participants!$A$1:$F$1449,2,FALSE)</f>
        <v>Erik Lindenfelser</v>
      </c>
      <c r="G141" s="152" t="str">
        <f>+VLOOKUP(E141,Participants!$A$1:$F$1449,4,FALSE)</f>
        <v>BFS</v>
      </c>
      <c r="H141" s="152" t="str">
        <f>+VLOOKUP(E141,Participants!$A$1:$F$1449,5,FALSE)</f>
        <v>M</v>
      </c>
      <c r="I141" s="152">
        <f>+VLOOKUP(E141,Participants!$A$1:$F$1449,3,FALSE)</f>
        <v>3</v>
      </c>
      <c r="J141" s="152" t="str">
        <f>+VLOOKUP(E141,Participants!$A$1:$G$1449,7,FALSE)</f>
        <v>DEV BOYS</v>
      </c>
      <c r="K141" s="152">
        <f t="shared" si="2"/>
        <v>31</v>
      </c>
      <c r="L141" s="152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spans="1:27" ht="17.100000000000001" customHeight="1" x14ac:dyDescent="0.35">
      <c r="A142" s="177" t="s">
        <v>1109</v>
      </c>
      <c r="B142" s="151"/>
      <c r="C142" s="151">
        <v>37.22</v>
      </c>
      <c r="D142" s="151">
        <v>3</v>
      </c>
      <c r="E142" s="151">
        <v>313</v>
      </c>
      <c r="F142" s="152" t="str">
        <f>+VLOOKUP(E142,Participants!$A$1:$F$1449,2,FALSE)</f>
        <v>Thomas Bainbridge</v>
      </c>
      <c r="G142" s="152" t="str">
        <f>+VLOOKUP(E142,Participants!$A$1:$F$1449,4,FALSE)</f>
        <v>BTA</v>
      </c>
      <c r="H142" s="152" t="str">
        <f>+VLOOKUP(E142,Participants!$A$1:$F$1449,5,FALSE)</f>
        <v>M</v>
      </c>
      <c r="I142" s="152">
        <f>+VLOOKUP(E142,Participants!$A$1:$F$1449,3,FALSE)</f>
        <v>4</v>
      </c>
      <c r="J142" s="152" t="str">
        <f>+VLOOKUP(E142,Participants!$A$1:$G$1449,7,FALSE)</f>
        <v>DEV BOYS</v>
      </c>
      <c r="K142" s="152">
        <f t="shared" si="2"/>
        <v>32</v>
      </c>
      <c r="L142" s="152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spans="1:27" ht="17.100000000000001" customHeight="1" x14ac:dyDescent="0.35">
      <c r="A143" s="177" t="s">
        <v>1109</v>
      </c>
      <c r="B143" s="151"/>
      <c r="C143" s="151">
        <v>37.25</v>
      </c>
      <c r="D143" s="151">
        <v>4</v>
      </c>
      <c r="E143" s="151">
        <v>870</v>
      </c>
      <c r="F143" s="152" t="str">
        <f>+VLOOKUP(E143,Participants!$A$1:$F$1449,2,FALSE)</f>
        <v>Jared Dobrinski</v>
      </c>
      <c r="G143" s="152" t="str">
        <f>+VLOOKUP(E143,Participants!$A$1:$F$1449,4,FALSE)</f>
        <v>NAM</v>
      </c>
      <c r="H143" s="152" t="str">
        <f>+VLOOKUP(E143,Participants!$A$1:$F$1449,5,FALSE)</f>
        <v>M</v>
      </c>
      <c r="I143" s="152">
        <f>+VLOOKUP(E143,Participants!$A$1:$F$1449,3,FALSE)</f>
        <v>4</v>
      </c>
      <c r="J143" s="152" t="str">
        <f>+VLOOKUP(E143,Participants!$A$1:$G$1449,7,FALSE)</f>
        <v>DEV BOYS</v>
      </c>
      <c r="K143" s="152">
        <f t="shared" si="2"/>
        <v>33</v>
      </c>
      <c r="L143" s="152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spans="1:27" ht="17.100000000000001" customHeight="1" x14ac:dyDescent="0.35">
      <c r="A144" s="177" t="s">
        <v>1109</v>
      </c>
      <c r="B144" s="151"/>
      <c r="C144" s="151">
        <v>37.659999999999997</v>
      </c>
      <c r="D144" s="151">
        <v>2</v>
      </c>
      <c r="E144" s="151">
        <v>114</v>
      </c>
      <c r="F144" s="152" t="str">
        <f>+VLOOKUP(E144,Participants!$A$1:$F$1449,2,FALSE)</f>
        <v>Elliott Bodart</v>
      </c>
      <c r="G144" s="152" t="str">
        <f>+VLOOKUP(E144,Participants!$A$1:$F$1449,4,FALSE)</f>
        <v>JFK</v>
      </c>
      <c r="H144" s="152" t="str">
        <f>+VLOOKUP(E144,Participants!$A$1:$F$1449,5,FALSE)</f>
        <v>M</v>
      </c>
      <c r="I144" s="152">
        <f>+VLOOKUP(E144,Participants!$A$1:$F$1449,3,FALSE)</f>
        <v>3</v>
      </c>
      <c r="J144" s="152" t="str">
        <f>+VLOOKUP(E144,Participants!$A$1:$G$1449,7,FALSE)</f>
        <v>DEV BOYS</v>
      </c>
      <c r="K144" s="152">
        <f t="shared" si="2"/>
        <v>34</v>
      </c>
      <c r="L144" s="152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spans="1:27" ht="17.100000000000001" customHeight="1" x14ac:dyDescent="0.35">
      <c r="A145" s="177" t="s">
        <v>1109</v>
      </c>
      <c r="B145" s="151"/>
      <c r="C145" s="151">
        <v>37.69</v>
      </c>
      <c r="D145" s="151">
        <v>3</v>
      </c>
      <c r="E145" s="151">
        <v>799</v>
      </c>
      <c r="F145" s="152" t="str">
        <f>+VLOOKUP(E145,Participants!$A$1:$F$1449,2,FALSE)</f>
        <v>Eli Rock</v>
      </c>
      <c r="G145" s="152" t="str">
        <f>+VLOOKUP(E145,Participants!$A$1:$F$1449,4,FALSE)</f>
        <v>SRT</v>
      </c>
      <c r="H145" s="152" t="str">
        <f>+VLOOKUP(E145,Participants!$A$1:$F$1449,5,FALSE)</f>
        <v>M</v>
      </c>
      <c r="I145" s="152">
        <f>+VLOOKUP(E145,Participants!$A$1:$F$1449,3,FALSE)</f>
        <v>3</v>
      </c>
      <c r="J145" s="152" t="str">
        <f>+VLOOKUP(E145,Participants!$A$1:$G$1449,7,FALSE)</f>
        <v>DEV BOYS</v>
      </c>
      <c r="K145" s="152">
        <f t="shared" si="2"/>
        <v>35</v>
      </c>
      <c r="L145" s="152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spans="1:27" ht="17.100000000000001" customHeight="1" x14ac:dyDescent="0.35">
      <c r="A146" s="177" t="s">
        <v>1109</v>
      </c>
      <c r="B146" s="151"/>
      <c r="C146" s="151">
        <v>37.83</v>
      </c>
      <c r="D146" s="151">
        <v>3</v>
      </c>
      <c r="E146" s="151">
        <v>41</v>
      </c>
      <c r="F146" s="152" t="str">
        <f>+VLOOKUP(E146,Participants!$A$1:$F$1449,2,FALSE)</f>
        <v>Hunter Drugatz</v>
      </c>
      <c r="G146" s="152" t="str">
        <f>+VLOOKUP(E146,Participants!$A$1:$F$1449,4,FALSE)</f>
        <v>BFS</v>
      </c>
      <c r="H146" s="152" t="str">
        <f>+VLOOKUP(E146,Participants!$A$1:$F$1449,5,FALSE)</f>
        <v>M</v>
      </c>
      <c r="I146" s="152">
        <f>+VLOOKUP(E146,Participants!$A$1:$F$1449,3,FALSE)</f>
        <v>4</v>
      </c>
      <c r="J146" s="152" t="str">
        <f>+VLOOKUP(E146,Participants!$A$1:$G$1449,7,FALSE)</f>
        <v>DEV BOYS</v>
      </c>
      <c r="K146" s="152">
        <f t="shared" si="2"/>
        <v>36</v>
      </c>
      <c r="L146" s="152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spans="1:27" ht="17.100000000000001" customHeight="1" x14ac:dyDescent="0.35">
      <c r="A147" s="177" t="s">
        <v>1109</v>
      </c>
      <c r="B147" s="151"/>
      <c r="C147" s="151">
        <v>37.950000000000003</v>
      </c>
      <c r="D147" s="151">
        <v>4</v>
      </c>
      <c r="E147" s="151">
        <v>328</v>
      </c>
      <c r="F147" s="152" t="str">
        <f>+VLOOKUP(E147,Participants!$A$1:$F$1449,2,FALSE)</f>
        <v>Colin Glass</v>
      </c>
      <c r="G147" s="152" t="str">
        <f>+VLOOKUP(E147,Participants!$A$1:$F$1449,4,FALSE)</f>
        <v>BTA</v>
      </c>
      <c r="H147" s="152" t="str">
        <f>+VLOOKUP(E147,Participants!$A$1:$F$1449,5,FALSE)</f>
        <v>M</v>
      </c>
      <c r="I147" s="152">
        <f>+VLOOKUP(E147,Participants!$A$1:$F$1449,3,FALSE)</f>
        <v>4</v>
      </c>
      <c r="J147" s="152" t="str">
        <f>+VLOOKUP(E147,Participants!$A$1:$G$1449,7,FALSE)</f>
        <v>DEV BOYS</v>
      </c>
      <c r="K147" s="152">
        <f t="shared" si="2"/>
        <v>37</v>
      </c>
      <c r="L147" s="152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spans="1:27" ht="17.100000000000001" customHeight="1" x14ac:dyDescent="0.35">
      <c r="A148" s="177" t="s">
        <v>1109</v>
      </c>
      <c r="B148" s="151"/>
      <c r="C148" s="151">
        <v>38.270000000000003</v>
      </c>
      <c r="D148" s="151">
        <v>5</v>
      </c>
      <c r="E148" s="151">
        <v>329</v>
      </c>
      <c r="F148" s="152" t="str">
        <f>+VLOOKUP(E148,Participants!$A$1:$F$1449,2,FALSE)</f>
        <v>Liam Regan</v>
      </c>
      <c r="G148" s="152" t="str">
        <f>+VLOOKUP(E148,Participants!$A$1:$F$1449,4,FALSE)</f>
        <v>BTA</v>
      </c>
      <c r="H148" s="152" t="str">
        <f>+VLOOKUP(E148,Participants!$A$1:$F$1449,5,FALSE)</f>
        <v>M</v>
      </c>
      <c r="I148" s="152">
        <f>+VLOOKUP(E148,Participants!$A$1:$F$1449,3,FALSE)</f>
        <v>4</v>
      </c>
      <c r="J148" s="152" t="str">
        <f>+VLOOKUP(E148,Participants!$A$1:$G$1449,7,FALSE)</f>
        <v>DEV BOYS</v>
      </c>
      <c r="K148" s="152">
        <f t="shared" si="2"/>
        <v>38</v>
      </c>
      <c r="L148" s="152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spans="1:27" ht="17.100000000000001" customHeight="1" x14ac:dyDescent="0.35">
      <c r="A149" s="177" t="s">
        <v>1109</v>
      </c>
      <c r="B149" s="151"/>
      <c r="C149" s="151">
        <v>38.380000000000003</v>
      </c>
      <c r="D149" s="151">
        <v>4</v>
      </c>
      <c r="E149" s="151">
        <v>115</v>
      </c>
      <c r="F149" s="152" t="str">
        <f>+VLOOKUP(E149,Participants!$A$1:$F$1449,2,FALSE)</f>
        <v>Jonah Bieranoski</v>
      </c>
      <c r="G149" s="152" t="str">
        <f>+VLOOKUP(E149,Participants!$A$1:$F$1449,4,FALSE)</f>
        <v>JFK</v>
      </c>
      <c r="H149" s="152" t="str">
        <f>+VLOOKUP(E149,Participants!$A$1:$F$1449,5,FALSE)</f>
        <v>M</v>
      </c>
      <c r="I149" s="152">
        <f>+VLOOKUP(E149,Participants!$A$1:$F$1449,3,FALSE)</f>
        <v>3</v>
      </c>
      <c r="J149" s="152" t="str">
        <f>+VLOOKUP(E149,Participants!$A$1:$G$1449,7,FALSE)</f>
        <v>DEV BOYS</v>
      </c>
      <c r="K149" s="152">
        <f t="shared" si="2"/>
        <v>39</v>
      </c>
      <c r="L149" s="152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spans="1:27" ht="17.100000000000001" customHeight="1" x14ac:dyDescent="0.35">
      <c r="A150" s="177" t="s">
        <v>1109</v>
      </c>
      <c r="B150" s="151"/>
      <c r="C150" s="151">
        <v>38.4</v>
      </c>
      <c r="D150" s="151">
        <v>8</v>
      </c>
      <c r="E150" s="151">
        <v>277</v>
      </c>
      <c r="F150" s="152" t="str">
        <f>+VLOOKUP(E150,Participants!$A$1:$F$1449,2,FALSE)</f>
        <v>Zander Izzo</v>
      </c>
      <c r="G150" s="152" t="str">
        <f>+VLOOKUP(E150,Participants!$A$1:$F$1449,4,FALSE)</f>
        <v>JBS</v>
      </c>
      <c r="H150" s="152" t="str">
        <f>+VLOOKUP(E150,Participants!$A$1:$F$1449,5,FALSE)</f>
        <v>M</v>
      </c>
      <c r="I150" s="152">
        <f>+VLOOKUP(E150,Participants!$A$1:$F$1449,3,FALSE)</f>
        <v>3</v>
      </c>
      <c r="J150" s="152" t="str">
        <f>+VLOOKUP(E150,Participants!$A$1:$G$1449,7,FALSE)</f>
        <v>DEV BOYS</v>
      </c>
      <c r="K150" s="152">
        <f t="shared" si="2"/>
        <v>40</v>
      </c>
      <c r="L150" s="152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 spans="1:27" ht="17.100000000000001" customHeight="1" x14ac:dyDescent="0.35">
      <c r="A151" s="177" t="s">
        <v>1109</v>
      </c>
      <c r="B151" s="151"/>
      <c r="C151" s="151">
        <v>38.549999999999997</v>
      </c>
      <c r="D151" s="151">
        <v>4</v>
      </c>
      <c r="E151" s="151">
        <v>116</v>
      </c>
      <c r="F151" s="152" t="str">
        <f>+VLOOKUP(E151,Participants!$A$1:$F$1449,2,FALSE)</f>
        <v>Oliver Bodart</v>
      </c>
      <c r="G151" s="152" t="str">
        <f>+VLOOKUP(E151,Participants!$A$1:$F$1449,4,FALSE)</f>
        <v>JFK</v>
      </c>
      <c r="H151" s="152" t="str">
        <f>+VLOOKUP(E151,Participants!$A$1:$F$1449,5,FALSE)</f>
        <v>M</v>
      </c>
      <c r="I151" s="152">
        <f>+VLOOKUP(E151,Participants!$A$1:$F$1449,3,FALSE)</f>
        <v>3</v>
      </c>
      <c r="J151" s="152" t="str">
        <f>+VLOOKUP(E151,Participants!$A$1:$G$1449,7,FALSE)</f>
        <v>DEV BOYS</v>
      </c>
      <c r="K151" s="152">
        <f t="shared" si="2"/>
        <v>41</v>
      </c>
      <c r="L151" s="152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spans="1:27" ht="17.100000000000001" customHeight="1" x14ac:dyDescent="0.35">
      <c r="A152" s="177" t="s">
        <v>1109</v>
      </c>
      <c r="B152" s="151"/>
      <c r="C152" s="151">
        <v>38.549999999999997</v>
      </c>
      <c r="D152" s="151">
        <v>3</v>
      </c>
      <c r="E152" s="151">
        <v>28</v>
      </c>
      <c r="F152" s="152" t="str">
        <f>+VLOOKUP(E152,Participants!$A$1:$F$1449,2,FALSE)</f>
        <v>Jack Davison</v>
      </c>
      <c r="G152" s="152" t="str">
        <f>+VLOOKUP(E152,Participants!$A$1:$F$1449,4,FALSE)</f>
        <v>BFS</v>
      </c>
      <c r="H152" s="152" t="str">
        <f>+VLOOKUP(E152,Participants!$A$1:$F$1449,5,FALSE)</f>
        <v>M</v>
      </c>
      <c r="I152" s="152">
        <f>+VLOOKUP(E152,Participants!$A$1:$F$1449,3,FALSE)</f>
        <v>2</v>
      </c>
      <c r="J152" s="152" t="str">
        <f>+VLOOKUP(E152,Participants!$A$1:$G$1449,7,FALSE)</f>
        <v>DEV BOYS</v>
      </c>
      <c r="K152" s="152">
        <f t="shared" si="2"/>
        <v>42</v>
      </c>
      <c r="L152" s="152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spans="1:27" ht="17.100000000000001" customHeight="1" x14ac:dyDescent="0.35">
      <c r="A153" s="177" t="s">
        <v>1109</v>
      </c>
      <c r="B153" s="151"/>
      <c r="C153" s="151">
        <v>38.83</v>
      </c>
      <c r="D153" s="151">
        <v>1</v>
      </c>
      <c r="E153" s="151">
        <v>1045</v>
      </c>
      <c r="F153" s="152" t="str">
        <f>+VLOOKUP(E153,Participants!$A$1:$F$1449,2,FALSE)</f>
        <v>Alex Smith</v>
      </c>
      <c r="G153" s="152" t="str">
        <f>+VLOOKUP(E153,Participants!$A$1:$F$1449,4,FALSE)</f>
        <v>HTS</v>
      </c>
      <c r="H153" s="152" t="str">
        <f>+VLOOKUP(E153,Participants!$A$1:$F$1449,5,FALSE)</f>
        <v>M</v>
      </c>
      <c r="I153" s="152">
        <f>+VLOOKUP(E153,Participants!$A$1:$F$1449,3,FALSE)</f>
        <v>3</v>
      </c>
      <c r="J153" s="152" t="str">
        <f>+VLOOKUP(E153,Participants!$A$1:$G$1449,7,FALSE)</f>
        <v>DEV BOYS</v>
      </c>
      <c r="K153" s="152">
        <f t="shared" si="2"/>
        <v>43</v>
      </c>
      <c r="L153" s="152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spans="1:27" ht="17.100000000000001" customHeight="1" x14ac:dyDescent="0.35">
      <c r="A154" s="177" t="s">
        <v>1109</v>
      </c>
      <c r="B154" s="151"/>
      <c r="C154" s="151">
        <v>38.83</v>
      </c>
      <c r="D154" s="151">
        <v>2</v>
      </c>
      <c r="E154" s="151">
        <v>42</v>
      </c>
      <c r="F154" s="152" t="str">
        <f>+VLOOKUP(E154,Participants!$A$1:$F$1449,2,FALSE)</f>
        <v>James McElroy</v>
      </c>
      <c r="G154" s="152" t="str">
        <f>+VLOOKUP(E154,Participants!$A$1:$F$1449,4,FALSE)</f>
        <v>BFS</v>
      </c>
      <c r="H154" s="152" t="str">
        <f>+VLOOKUP(E154,Participants!$A$1:$F$1449,5,FALSE)</f>
        <v>M</v>
      </c>
      <c r="I154" s="152">
        <f>+VLOOKUP(E154,Participants!$A$1:$F$1449,3,FALSE)</f>
        <v>4</v>
      </c>
      <c r="J154" s="152" t="str">
        <f>+VLOOKUP(E154,Participants!$A$1:$G$1449,7,FALSE)</f>
        <v>DEV BOYS</v>
      </c>
      <c r="K154" s="152">
        <f t="shared" si="2"/>
        <v>44</v>
      </c>
      <c r="L154" s="152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spans="1:27" ht="17.100000000000001" customHeight="1" x14ac:dyDescent="0.35">
      <c r="A155" s="177" t="s">
        <v>1109</v>
      </c>
      <c r="B155" s="151"/>
      <c r="C155" s="151">
        <v>39.07</v>
      </c>
      <c r="D155" s="151">
        <v>2</v>
      </c>
      <c r="E155" s="151">
        <v>893</v>
      </c>
      <c r="F155" s="152" t="str">
        <f>+VLOOKUP(E155,Participants!$A$1:$F$1449,2,FALSE)</f>
        <v>Raleigh Mero</v>
      </c>
      <c r="G155" s="152" t="str">
        <f>+VLOOKUP(E155,Participants!$A$1:$F$1449,4,FALSE)</f>
        <v>MOSS</v>
      </c>
      <c r="H155" s="152" t="str">
        <f>+VLOOKUP(E155,Participants!$A$1:$F$1449,5,FALSE)</f>
        <v>M</v>
      </c>
      <c r="I155" s="162">
        <f>+VLOOKUP(E155,Participants!$A$1:$F$1449,3,FALSE)</f>
        <v>4</v>
      </c>
      <c r="J155" s="152" t="str">
        <f>+VLOOKUP(E155,Participants!$A$1:$G$1449,7,FALSE)</f>
        <v>DEV BOYS</v>
      </c>
      <c r="K155" s="152">
        <f t="shared" si="2"/>
        <v>45</v>
      </c>
      <c r="L155" s="152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</row>
    <row r="156" spans="1:27" ht="17.100000000000001" customHeight="1" x14ac:dyDescent="0.35">
      <c r="A156" s="177" t="s">
        <v>1109</v>
      </c>
      <c r="B156" s="151"/>
      <c r="C156" s="151">
        <v>39.409999999999997</v>
      </c>
      <c r="D156" s="151">
        <v>2</v>
      </c>
      <c r="E156" s="151">
        <v>392</v>
      </c>
      <c r="F156" s="152" t="str">
        <f>+VLOOKUP(E156,Participants!$A$1:$F$1449,2,FALSE)</f>
        <v>Dashiell Sargent</v>
      </c>
      <c r="G156" s="152" t="str">
        <f>+VLOOKUP(E156,Participants!$A$1:$F$1449,4,FALSE)</f>
        <v>PHL</v>
      </c>
      <c r="H156" s="152" t="str">
        <f>+VLOOKUP(E156,Participants!$A$1:$F$1449,5,FALSE)</f>
        <v>M</v>
      </c>
      <c r="I156" s="152">
        <f>+VLOOKUP(E156,Participants!$A$1:$F$1449,3,FALSE)</f>
        <v>3</v>
      </c>
      <c r="J156" s="152" t="str">
        <f>+VLOOKUP(E156,Participants!$A$1:$G$1449,7,FALSE)</f>
        <v>DEV BOYS</v>
      </c>
      <c r="K156" s="152">
        <f t="shared" si="2"/>
        <v>46</v>
      </c>
      <c r="L156" s="152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</row>
    <row r="157" spans="1:27" ht="17.100000000000001" customHeight="1" x14ac:dyDescent="0.35">
      <c r="A157" s="177" t="s">
        <v>1109</v>
      </c>
      <c r="B157" s="151"/>
      <c r="C157" s="151">
        <v>39.49</v>
      </c>
      <c r="D157" s="151">
        <v>1</v>
      </c>
      <c r="E157" s="151">
        <v>1215</v>
      </c>
      <c r="F157" s="152" t="str">
        <f>+VLOOKUP(E157,Participants!$A$1:$F$1449,2,FALSE)</f>
        <v>Judah Sauers</v>
      </c>
      <c r="G157" s="152" t="str">
        <f>+VLOOKUP(E157,Participants!$A$1:$F$1449,4,FALSE)</f>
        <v>GRE</v>
      </c>
      <c r="H157" s="152" t="str">
        <f>+VLOOKUP(E157,Participants!$A$1:$F$1449,5,FALSE)</f>
        <v>M</v>
      </c>
      <c r="I157" s="152">
        <f>+VLOOKUP(E157,Participants!$A$1:$F$1449,3,FALSE)</f>
        <v>2</v>
      </c>
      <c r="J157" s="152" t="str">
        <f>+VLOOKUP(E157,Participants!$A$1:$G$1449,7,FALSE)</f>
        <v>DEV BOYS</v>
      </c>
      <c r="K157" s="152">
        <f t="shared" si="2"/>
        <v>47</v>
      </c>
      <c r="L157" s="152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 spans="1:27" ht="17.100000000000001" customHeight="1" x14ac:dyDescent="0.35">
      <c r="A158" s="177" t="s">
        <v>1109</v>
      </c>
      <c r="B158" s="151"/>
      <c r="C158" s="151">
        <v>39.69</v>
      </c>
      <c r="D158" s="151">
        <v>3</v>
      </c>
      <c r="E158" s="151">
        <v>724</v>
      </c>
      <c r="F158" s="152" t="str">
        <f>+VLOOKUP(E158,Participants!$A$1:$F$1449,2,FALSE)</f>
        <v>Casper Roberts</v>
      </c>
      <c r="G158" s="152" t="str">
        <f>+VLOOKUP(E158,Participants!$A$1:$F$1449,4,FALSE)</f>
        <v>HCA</v>
      </c>
      <c r="H158" s="152" t="str">
        <f>+VLOOKUP(E158,Participants!$A$1:$F$1449,5,FALSE)</f>
        <v>M</v>
      </c>
      <c r="I158" s="152">
        <f>+VLOOKUP(E158,Participants!$A$1:$F$1449,3,FALSE)</f>
        <v>4</v>
      </c>
      <c r="J158" s="152" t="str">
        <f>+VLOOKUP(E158,Participants!$A$1:$G$1449,7,FALSE)</f>
        <v>DEV BOYS</v>
      </c>
      <c r="K158" s="152">
        <f t="shared" si="2"/>
        <v>48</v>
      </c>
      <c r="L158" s="152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</row>
    <row r="159" spans="1:27" ht="17.100000000000001" customHeight="1" x14ac:dyDescent="0.35">
      <c r="A159" s="177" t="s">
        <v>1109</v>
      </c>
      <c r="B159" s="151"/>
      <c r="C159" s="151">
        <v>39.909999999999997</v>
      </c>
      <c r="D159" s="151">
        <v>8</v>
      </c>
      <c r="E159" s="151">
        <v>31</v>
      </c>
      <c r="F159" s="152" t="str">
        <f>+VLOOKUP(E159,Participants!$A$1:$F$1449,2,FALSE)</f>
        <v>Rylan Greene</v>
      </c>
      <c r="G159" s="152" t="str">
        <f>+VLOOKUP(E159,Participants!$A$1:$F$1449,4,FALSE)</f>
        <v>BFS</v>
      </c>
      <c r="H159" s="152" t="str">
        <f>+VLOOKUP(E159,Participants!$A$1:$F$1449,5,FALSE)</f>
        <v>M</v>
      </c>
      <c r="I159" s="152">
        <f>+VLOOKUP(E159,Participants!$A$1:$F$1449,3,FALSE)</f>
        <v>2</v>
      </c>
      <c r="J159" s="152" t="str">
        <f>+VLOOKUP(E159,Participants!$A$1:$G$1449,7,FALSE)</f>
        <v>DEV BOYS</v>
      </c>
      <c r="K159" s="152">
        <f t="shared" si="2"/>
        <v>49</v>
      </c>
      <c r="L159" s="152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</row>
    <row r="160" spans="1:27" ht="17.100000000000001" customHeight="1" x14ac:dyDescent="0.35">
      <c r="A160" s="177" t="s">
        <v>1109</v>
      </c>
      <c r="B160" s="151"/>
      <c r="C160" s="151">
        <v>40.14</v>
      </c>
      <c r="D160" s="151">
        <v>5</v>
      </c>
      <c r="E160" s="151">
        <v>281</v>
      </c>
      <c r="F160" s="152" t="str">
        <f>+VLOOKUP(E160,Participants!$A$1:$F$1449,2,FALSE)</f>
        <v>Nicholas Kozub</v>
      </c>
      <c r="G160" s="152" t="str">
        <f>+VLOOKUP(E160,Participants!$A$1:$F$1449,4,FALSE)</f>
        <v>JBS</v>
      </c>
      <c r="H160" s="152" t="str">
        <f>+VLOOKUP(E160,Participants!$A$1:$F$1449,5,FALSE)</f>
        <v>M</v>
      </c>
      <c r="I160" s="152">
        <f>+VLOOKUP(E160,Participants!$A$1:$F$1449,3,FALSE)</f>
        <v>4</v>
      </c>
      <c r="J160" s="152" t="str">
        <f>+VLOOKUP(E160,Participants!$A$1:$G$1449,7,FALSE)</f>
        <v>DEV BOYS</v>
      </c>
      <c r="K160" s="152">
        <f t="shared" si="2"/>
        <v>50</v>
      </c>
      <c r="L160" s="152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</row>
    <row r="161" spans="1:27" ht="17.100000000000001" customHeight="1" x14ac:dyDescent="0.35">
      <c r="A161" s="177" t="s">
        <v>1109</v>
      </c>
      <c r="B161" s="151"/>
      <c r="C161" s="151">
        <v>40.69</v>
      </c>
      <c r="D161" s="151">
        <v>6</v>
      </c>
      <c r="E161" s="151">
        <v>442</v>
      </c>
      <c r="F161" s="152" t="str">
        <f>+VLOOKUP(E161,Participants!$A$1:$F$1449,2,FALSE)</f>
        <v>Avery McKoy</v>
      </c>
      <c r="G161" s="152" t="str">
        <f>+VLOOKUP(E161,Participants!$A$1:$F$1449,4,FALSE)</f>
        <v>CDT</v>
      </c>
      <c r="H161" s="152" t="str">
        <f>+VLOOKUP(E161,Participants!$A$1:$F$1449,5,FALSE)</f>
        <v>M</v>
      </c>
      <c r="I161" s="152">
        <f>+VLOOKUP(E161,Participants!$A$1:$F$1449,3,FALSE)</f>
        <v>1</v>
      </c>
      <c r="J161" s="152" t="str">
        <f>+VLOOKUP(E161,Participants!$A$1:$G$1449,7,FALSE)</f>
        <v>DEV BOYS</v>
      </c>
      <c r="K161" s="152">
        <f t="shared" si="2"/>
        <v>51</v>
      </c>
      <c r="L161" s="152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</row>
    <row r="162" spans="1:27" ht="17.100000000000001" customHeight="1" x14ac:dyDescent="0.35">
      <c r="A162" s="177" t="s">
        <v>1109</v>
      </c>
      <c r="B162" s="151"/>
      <c r="C162" s="151">
        <v>40.79</v>
      </c>
      <c r="D162" s="151">
        <v>5</v>
      </c>
      <c r="E162" s="151">
        <v>650</v>
      </c>
      <c r="F162" s="152" t="str">
        <f>+VLOOKUP(E162,Participants!$A$1:$F$1449,2,FALSE)</f>
        <v>Garin Goob</v>
      </c>
      <c r="G162" s="152" t="str">
        <f>+VLOOKUP(E162,Participants!$A$1:$F$1449,4,FALSE)</f>
        <v>SYL</v>
      </c>
      <c r="H162" s="154" t="str">
        <f>+VLOOKUP(E162,Participants!$A$1:$F$1449,5,FALSE)</f>
        <v>M</v>
      </c>
      <c r="I162" s="152">
        <f>+VLOOKUP(E162,Participants!$A$1:$F$1449,3,FALSE)</f>
        <v>1</v>
      </c>
      <c r="J162" s="152" t="str">
        <f>+VLOOKUP(E162,Participants!$A$1:$G$1449,7,FALSE)</f>
        <v>DEV BOYS</v>
      </c>
      <c r="K162" s="152">
        <f t="shared" si="2"/>
        <v>52</v>
      </c>
      <c r="L162" s="152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</row>
    <row r="163" spans="1:27" ht="17.100000000000001" customHeight="1" x14ac:dyDescent="0.35">
      <c r="A163" s="177" t="s">
        <v>1109</v>
      </c>
      <c r="B163" s="151"/>
      <c r="C163" s="151">
        <v>41.65</v>
      </c>
      <c r="D163" s="151">
        <v>4</v>
      </c>
      <c r="E163" s="151">
        <v>532</v>
      </c>
      <c r="F163" s="152" t="str">
        <f>+VLOOKUP(E163,Participants!$A$1:$F$1449,2,FALSE)</f>
        <v>Jimmy Kalis</v>
      </c>
      <c r="G163" s="152" t="str">
        <f>+VLOOKUP(E163,Participants!$A$1:$F$1449,4,FALSE)</f>
        <v>KIL</v>
      </c>
      <c r="H163" s="152" t="str">
        <f>+VLOOKUP(E163,Participants!$A$1:$F$1449,5,FALSE)</f>
        <v>M</v>
      </c>
      <c r="I163" s="152">
        <f>+VLOOKUP(E163,Participants!$A$1:$F$1449,3,FALSE)</f>
        <v>3</v>
      </c>
      <c r="J163" s="152" t="str">
        <f>+VLOOKUP(E163,Participants!$A$1:$G$1449,7,FALSE)</f>
        <v>DEV BOYS</v>
      </c>
      <c r="K163" s="152">
        <f t="shared" si="2"/>
        <v>53</v>
      </c>
      <c r="L163" s="152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</row>
    <row r="164" spans="1:27" ht="17.100000000000001" customHeight="1" x14ac:dyDescent="0.35">
      <c r="A164" s="177" t="s">
        <v>1109</v>
      </c>
      <c r="B164" s="151"/>
      <c r="C164" s="151">
        <v>41.93</v>
      </c>
      <c r="D164" s="151">
        <v>8</v>
      </c>
      <c r="E164" s="151">
        <v>654</v>
      </c>
      <c r="F164" s="152" t="str">
        <f>+VLOOKUP(E164,Participants!$A$1:$F$1449,2,FALSE)</f>
        <v>Griffin Betz</v>
      </c>
      <c r="G164" s="152" t="str">
        <f>+VLOOKUP(E164,Participants!$A$1:$F$1449,4,FALSE)</f>
        <v>SYL</v>
      </c>
      <c r="H164" s="154" t="str">
        <f>+VLOOKUP(E164,Participants!$A$1:$F$1449,5,FALSE)</f>
        <v>M</v>
      </c>
      <c r="I164" s="152">
        <f>+VLOOKUP(E164,Participants!$A$1:$F$1449,3,FALSE)</f>
        <v>2</v>
      </c>
      <c r="J164" s="152" t="str">
        <f>+VLOOKUP(E164,Participants!$A$1:$G$1449,7,FALSE)</f>
        <v>DEV BOYS</v>
      </c>
      <c r="K164" s="152">
        <f t="shared" si="2"/>
        <v>54</v>
      </c>
      <c r="L164" s="152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</row>
    <row r="165" spans="1:27" ht="17.100000000000001" customHeight="1" x14ac:dyDescent="0.35">
      <c r="A165" s="177" t="s">
        <v>1109</v>
      </c>
      <c r="B165" s="151"/>
      <c r="C165" s="151">
        <v>42.03</v>
      </c>
      <c r="D165" s="151">
        <v>8</v>
      </c>
      <c r="E165" s="151">
        <v>943</v>
      </c>
      <c r="F165" s="152" t="str">
        <f>+VLOOKUP(E165,Participants!$A$1:$F$1449,2,FALSE)</f>
        <v>Marley Batchelor</v>
      </c>
      <c r="G165" s="152" t="str">
        <f>+VLOOKUP(E165,Participants!$A$1:$F$1449,4,FALSE)</f>
        <v>SBS</v>
      </c>
      <c r="H165" s="152" t="str">
        <f>+VLOOKUP(E165,Participants!$A$1:$F$1449,5,FALSE)</f>
        <v>M</v>
      </c>
      <c r="I165" s="152">
        <f>+VLOOKUP(E165,Participants!$A$1:$F$1449,3,FALSE)</f>
        <v>4</v>
      </c>
      <c r="J165" s="152" t="str">
        <f>+VLOOKUP(E165,Participants!$A$1:$G$1449,7,FALSE)</f>
        <v>DEV BOYS</v>
      </c>
      <c r="K165" s="152">
        <f t="shared" si="2"/>
        <v>55</v>
      </c>
      <c r="L165" s="152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</row>
    <row r="166" spans="1:27" ht="17.100000000000001" customHeight="1" x14ac:dyDescent="0.35">
      <c r="A166" s="177" t="s">
        <v>1109</v>
      </c>
      <c r="B166" s="151"/>
      <c r="C166" s="151">
        <v>42.42</v>
      </c>
      <c r="D166" s="151">
        <v>7</v>
      </c>
      <c r="E166" s="151">
        <v>981</v>
      </c>
      <c r="F166" s="152" t="str">
        <f>+VLOOKUP(E166,Participants!$A$1:$F$1449,2,FALSE)</f>
        <v>Aiden Barrett</v>
      </c>
      <c r="G166" s="152" t="str">
        <f>+VLOOKUP(E166,Participants!$A$1:$F$1449,4,FALSE)</f>
        <v>GAB</v>
      </c>
      <c r="H166" s="152" t="str">
        <f>+VLOOKUP(E166,Participants!$A$1:$F$1449,5,FALSE)</f>
        <v>M</v>
      </c>
      <c r="I166" s="152">
        <f>+VLOOKUP(E166,Participants!$A$1:$F$1449,3,FALSE)</f>
        <v>4</v>
      </c>
      <c r="J166" s="152" t="str">
        <f>+VLOOKUP(E166,Participants!$A$1:$G$1449,7,FALSE)</f>
        <v>DEV BOYS</v>
      </c>
      <c r="K166" s="152">
        <f t="shared" si="2"/>
        <v>56</v>
      </c>
      <c r="L166" s="152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</row>
    <row r="167" spans="1:27" ht="17.100000000000001" customHeight="1" x14ac:dyDescent="0.35">
      <c r="A167" s="177" t="s">
        <v>1109</v>
      </c>
      <c r="B167" s="151"/>
      <c r="C167" s="151">
        <v>42.52</v>
      </c>
      <c r="D167" s="151">
        <v>6</v>
      </c>
      <c r="E167" s="151">
        <v>33</v>
      </c>
      <c r="F167" s="152" t="str">
        <f>+VLOOKUP(E167,Participants!$A$1:$F$1449,2,FALSE)</f>
        <v>Cristian Udrea</v>
      </c>
      <c r="G167" s="152" t="str">
        <f>+VLOOKUP(E167,Participants!$A$1:$F$1449,4,FALSE)</f>
        <v>BFS</v>
      </c>
      <c r="H167" s="152" t="str">
        <f>+VLOOKUP(E167,Participants!$A$1:$F$1449,5,FALSE)</f>
        <v>M</v>
      </c>
      <c r="I167" s="152">
        <f>+VLOOKUP(E167,Participants!$A$1:$F$1449,3,FALSE)</f>
        <v>3</v>
      </c>
      <c r="J167" s="152" t="str">
        <f>+VLOOKUP(E167,Participants!$A$1:$G$1449,7,FALSE)</f>
        <v>DEV BOYS</v>
      </c>
      <c r="K167" s="152">
        <f t="shared" si="2"/>
        <v>57</v>
      </c>
      <c r="L167" s="152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</row>
    <row r="168" spans="1:27" ht="17.100000000000001" customHeight="1" x14ac:dyDescent="0.35">
      <c r="A168" s="177" t="s">
        <v>1109</v>
      </c>
      <c r="B168" s="151"/>
      <c r="C168" s="151">
        <v>42.83</v>
      </c>
      <c r="D168" s="151">
        <v>6</v>
      </c>
      <c r="E168" s="151">
        <v>679</v>
      </c>
      <c r="F168" s="152" t="str">
        <f>+VLOOKUP(E168,Participants!$A$1:$F$1449,2,FALSE)</f>
        <v>Max Goob</v>
      </c>
      <c r="G168" s="152" t="str">
        <f>+VLOOKUP(E168,Participants!$A$1:$F$1449,4,FALSE)</f>
        <v>SYL</v>
      </c>
      <c r="H168" s="152" t="str">
        <f>+VLOOKUP(E168,Participants!$A$1:$F$1449,5,FALSE)</f>
        <v>M</v>
      </c>
      <c r="I168" s="152">
        <f>+VLOOKUP(E168,Participants!$A$1:$F$1449,3,FALSE)</f>
        <v>3</v>
      </c>
      <c r="J168" s="152" t="str">
        <f>+VLOOKUP(E168,Participants!$A$1:$G$1449,7,FALSE)</f>
        <v>DEV BOYS</v>
      </c>
      <c r="K168" s="152">
        <f t="shared" si="2"/>
        <v>58</v>
      </c>
      <c r="L168" s="152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</row>
    <row r="169" spans="1:27" ht="17.100000000000001" customHeight="1" x14ac:dyDescent="0.35">
      <c r="A169" s="177" t="s">
        <v>1109</v>
      </c>
      <c r="B169" s="151"/>
      <c r="C169" s="151">
        <v>42.87</v>
      </c>
      <c r="D169" s="151">
        <v>6</v>
      </c>
      <c r="E169" s="151">
        <v>797</v>
      </c>
      <c r="F169" s="152" t="str">
        <f>+VLOOKUP(E169,Participants!$A$1:$F$1449,2,FALSE)</f>
        <v>Logan Sevin</v>
      </c>
      <c r="G169" s="152" t="str">
        <f>+VLOOKUP(E169,Participants!$A$1:$F$1449,4,FALSE)</f>
        <v>SRT</v>
      </c>
      <c r="H169" s="152" t="str">
        <f>+VLOOKUP(E169,Participants!$A$1:$F$1449,5,FALSE)</f>
        <v>M</v>
      </c>
      <c r="I169" s="152">
        <f>+VLOOKUP(E169,Participants!$A$1:$F$1449,3,FALSE)</f>
        <v>2</v>
      </c>
      <c r="J169" s="152" t="str">
        <f>+VLOOKUP(E169,Participants!$A$1:$G$1449,7,FALSE)</f>
        <v>DEV BOYS</v>
      </c>
      <c r="K169" s="152">
        <f t="shared" si="2"/>
        <v>59</v>
      </c>
      <c r="L169" s="152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</row>
    <row r="170" spans="1:27" ht="17.100000000000001" customHeight="1" x14ac:dyDescent="0.35">
      <c r="A170" s="177" t="s">
        <v>1109</v>
      </c>
      <c r="B170" s="151"/>
      <c r="C170" s="151">
        <v>43.4</v>
      </c>
      <c r="D170" s="151">
        <v>1</v>
      </c>
      <c r="E170" s="151">
        <v>658</v>
      </c>
      <c r="F170" s="152" t="str">
        <f>+VLOOKUP(E170,Participants!$A$1:$F$1449,2,FALSE)</f>
        <v>Cayden Johnson</v>
      </c>
      <c r="G170" s="152" t="str">
        <f>+VLOOKUP(E170,Participants!$A$1:$F$1449,4,FALSE)</f>
        <v>SYL</v>
      </c>
      <c r="H170" s="154" t="str">
        <f>+VLOOKUP(E170,Participants!$A$1:$F$1449,5,FALSE)</f>
        <v>M</v>
      </c>
      <c r="I170" s="152">
        <f>+VLOOKUP(E170,Participants!$A$1:$F$1449,3,FALSE)</f>
        <v>3</v>
      </c>
      <c r="J170" s="152" t="str">
        <f>+VLOOKUP(E170,Participants!$A$1:$G$1449,7,FALSE)</f>
        <v>DEV BOYS</v>
      </c>
      <c r="K170" s="152">
        <f t="shared" si="2"/>
        <v>60</v>
      </c>
      <c r="L170" s="152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</row>
    <row r="171" spans="1:27" ht="17.100000000000001" customHeight="1" x14ac:dyDescent="0.35">
      <c r="A171" s="177" t="s">
        <v>1109</v>
      </c>
      <c r="B171" s="151"/>
      <c r="C171" s="151">
        <v>43.81</v>
      </c>
      <c r="D171" s="151">
        <v>5</v>
      </c>
      <c r="E171" s="151">
        <v>492</v>
      </c>
      <c r="F171" s="152" t="str">
        <f>+VLOOKUP(E171,Participants!$A$1:$F$1449,2,FALSE)</f>
        <v>Caleb Betlow</v>
      </c>
      <c r="G171" s="152" t="str">
        <f>+VLOOKUP(E171,Participants!$A$1:$F$1449,4,FALSE)</f>
        <v>ANN</v>
      </c>
      <c r="H171" s="152" t="str">
        <f>+VLOOKUP(E171,Participants!$A$1:$F$1449,5,FALSE)</f>
        <v>M</v>
      </c>
      <c r="I171" s="152">
        <f>+VLOOKUP(E171,Participants!$A$1:$F$1449,3,FALSE)</f>
        <v>3</v>
      </c>
      <c r="J171" s="152" t="str">
        <f>+VLOOKUP(E171,Participants!$A$1:$G$1449,7,FALSE)</f>
        <v>DEV BOYS</v>
      </c>
      <c r="K171" s="152">
        <f t="shared" si="2"/>
        <v>61</v>
      </c>
      <c r="L171" s="152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</row>
    <row r="172" spans="1:27" ht="17.100000000000001" customHeight="1" x14ac:dyDescent="0.35">
      <c r="A172" s="177" t="s">
        <v>1109</v>
      </c>
      <c r="B172" s="151"/>
      <c r="C172" s="151">
        <v>43.93</v>
      </c>
      <c r="D172" s="151">
        <v>5</v>
      </c>
      <c r="E172" s="151">
        <v>444</v>
      </c>
      <c r="F172" s="152" t="str">
        <f>+VLOOKUP(E172,Participants!$A$1:$F$1449,2,FALSE)</f>
        <v>John Howe</v>
      </c>
      <c r="G172" s="152" t="str">
        <f>+VLOOKUP(E172,Participants!$A$1:$F$1449,4,FALSE)</f>
        <v>CDT</v>
      </c>
      <c r="H172" s="152" t="str">
        <f>+VLOOKUP(E172,Participants!$A$1:$F$1449,5,FALSE)</f>
        <v>M</v>
      </c>
      <c r="I172" s="152">
        <f>+VLOOKUP(E172,Participants!$A$1:$F$1449,3,FALSE)</f>
        <v>2</v>
      </c>
      <c r="J172" s="152" t="str">
        <f>+VLOOKUP(E172,Participants!$A$1:$G$1449,7,FALSE)</f>
        <v>DEV BOYS</v>
      </c>
      <c r="K172" s="152">
        <f t="shared" si="2"/>
        <v>62</v>
      </c>
      <c r="L172" s="152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</row>
    <row r="173" spans="1:27" ht="17.100000000000001" customHeight="1" x14ac:dyDescent="0.35">
      <c r="A173" s="177" t="s">
        <v>1109</v>
      </c>
      <c r="B173" s="151"/>
      <c r="C173" s="151">
        <v>43.95</v>
      </c>
      <c r="D173" s="151">
        <v>8</v>
      </c>
      <c r="E173" s="151">
        <v>935</v>
      </c>
      <c r="F173" s="152" t="str">
        <f>+VLOOKUP(E173,Participants!$A$1:$F$1449,2,FALSE)</f>
        <v>Alexander Hochenberger</v>
      </c>
      <c r="G173" s="152" t="str">
        <f>+VLOOKUP(E173,Participants!$A$1:$F$1449,4,FALSE)</f>
        <v>SBS</v>
      </c>
      <c r="H173" s="152" t="str">
        <f>+VLOOKUP(E173,Participants!$A$1:$F$1449,5,FALSE)</f>
        <v>M</v>
      </c>
      <c r="I173" s="152">
        <f>+VLOOKUP(E173,Participants!$A$1:$F$1449,3,FALSE)</f>
        <v>2</v>
      </c>
      <c r="J173" s="152" t="str">
        <f>+VLOOKUP(E173,Participants!$A$1:$G$1449,7,FALSE)</f>
        <v>DEV BOYS</v>
      </c>
      <c r="K173" s="152">
        <f t="shared" si="2"/>
        <v>63</v>
      </c>
      <c r="L173" s="152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</row>
    <row r="174" spans="1:27" ht="17.100000000000001" customHeight="1" x14ac:dyDescent="0.35">
      <c r="A174" s="177" t="s">
        <v>1109</v>
      </c>
      <c r="B174" s="151"/>
      <c r="C174" s="151">
        <v>44.16</v>
      </c>
      <c r="D174" s="151">
        <v>7</v>
      </c>
      <c r="E174" s="151">
        <v>936</v>
      </c>
      <c r="F174" s="152" t="str">
        <f>+VLOOKUP(E174,Participants!$A$1:$F$1449,2,FALSE)</f>
        <v>Lucas Atwood</v>
      </c>
      <c r="G174" s="152" t="str">
        <f>+VLOOKUP(E174,Participants!$A$1:$F$1449,4,FALSE)</f>
        <v>SBS</v>
      </c>
      <c r="H174" s="152" t="str">
        <f>+VLOOKUP(E174,Participants!$A$1:$F$1449,5,FALSE)</f>
        <v>M</v>
      </c>
      <c r="I174" s="152">
        <f>+VLOOKUP(E174,Participants!$A$1:$F$1449,3,FALSE)</f>
        <v>2</v>
      </c>
      <c r="J174" s="152" t="str">
        <f>+VLOOKUP(E174,Participants!$A$1:$G$1449,7,FALSE)</f>
        <v>DEV BOYS</v>
      </c>
      <c r="K174" s="152">
        <f t="shared" si="2"/>
        <v>64</v>
      </c>
      <c r="L174" s="152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</row>
    <row r="175" spans="1:27" ht="17.100000000000001" customHeight="1" x14ac:dyDescent="0.35">
      <c r="A175" s="177" t="s">
        <v>1109</v>
      </c>
      <c r="B175" s="151"/>
      <c r="C175" s="151">
        <v>44.4</v>
      </c>
      <c r="D175" s="151">
        <v>6</v>
      </c>
      <c r="E175" s="151">
        <v>447</v>
      </c>
      <c r="F175" s="152" t="str">
        <f>+VLOOKUP(E175,Participants!$A$1:$F$1449,2,FALSE)</f>
        <v>Jimmy Darcy</v>
      </c>
      <c r="G175" s="152" t="str">
        <f>+VLOOKUP(E175,Participants!$A$1:$F$1449,4,FALSE)</f>
        <v>CDT</v>
      </c>
      <c r="H175" s="152" t="str">
        <f>+VLOOKUP(E175,Participants!$A$1:$F$1449,5,FALSE)</f>
        <v>M</v>
      </c>
      <c r="I175" s="152">
        <f>+VLOOKUP(E175,Participants!$A$1:$F$1449,3,FALSE)</f>
        <v>4</v>
      </c>
      <c r="J175" s="152" t="str">
        <f>+VLOOKUP(E175,Participants!$A$1:$G$1449,7,FALSE)</f>
        <v>DEV BOYS</v>
      </c>
      <c r="K175" s="152">
        <f t="shared" si="2"/>
        <v>65</v>
      </c>
      <c r="L175" s="152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</row>
    <row r="176" spans="1:27" ht="17.100000000000001" customHeight="1" x14ac:dyDescent="0.35">
      <c r="A176" s="177" t="s">
        <v>1109</v>
      </c>
      <c r="B176" s="151"/>
      <c r="C176" s="151">
        <v>45.02</v>
      </c>
      <c r="D176" s="151">
        <v>7</v>
      </c>
      <c r="E176" s="151">
        <v>652</v>
      </c>
      <c r="F176" s="152" t="str">
        <f>+VLOOKUP(E176,Participants!$A$1:$F$1449,2,FALSE)</f>
        <v>Max Lorentz</v>
      </c>
      <c r="G176" s="152" t="str">
        <f>+VLOOKUP(E176,Participants!$A$1:$F$1449,4,FALSE)</f>
        <v>SYL</v>
      </c>
      <c r="H176" s="154" t="str">
        <f>+VLOOKUP(E176,Participants!$A$1:$F$1449,5,FALSE)</f>
        <v>M</v>
      </c>
      <c r="I176" s="152">
        <f>+VLOOKUP(E176,Participants!$A$1:$F$1449,3,FALSE)</f>
        <v>1</v>
      </c>
      <c r="J176" s="152" t="str">
        <f>+VLOOKUP(E176,Participants!$A$1:$G$1449,7,FALSE)</f>
        <v>DEV BOYS</v>
      </c>
      <c r="K176" s="152">
        <f t="shared" si="2"/>
        <v>66</v>
      </c>
      <c r="L176" s="152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</row>
    <row r="177" spans="1:27" ht="17.100000000000001" customHeight="1" x14ac:dyDescent="0.35">
      <c r="A177" s="177" t="s">
        <v>1109</v>
      </c>
      <c r="B177" s="151"/>
      <c r="C177" s="151">
        <v>45.53</v>
      </c>
      <c r="D177" s="151">
        <v>8</v>
      </c>
      <c r="E177" s="151">
        <v>657</v>
      </c>
      <c r="F177" s="152" t="str">
        <f>+VLOOKUP(E177,Participants!$A$1:$F$1449,2,FALSE)</f>
        <v>Boston Dorfner</v>
      </c>
      <c r="G177" s="152" t="str">
        <f>+VLOOKUP(E177,Participants!$A$1:$F$1449,4,FALSE)</f>
        <v>SYL</v>
      </c>
      <c r="H177" s="154" t="str">
        <f>+VLOOKUP(E177,Participants!$A$1:$F$1449,5,FALSE)</f>
        <v>M</v>
      </c>
      <c r="I177" s="152">
        <f>+VLOOKUP(E177,Participants!$A$1:$F$1449,3,FALSE)</f>
        <v>3</v>
      </c>
      <c r="J177" s="152" t="str">
        <f>+VLOOKUP(E177,Participants!$A$1:$G$1449,7,FALSE)</f>
        <v>DEV BOYS</v>
      </c>
      <c r="K177" s="152">
        <f t="shared" si="2"/>
        <v>67</v>
      </c>
      <c r="L177" s="152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</row>
    <row r="178" spans="1:27" ht="17.100000000000001" customHeight="1" x14ac:dyDescent="0.35">
      <c r="A178" s="177" t="s">
        <v>1109</v>
      </c>
      <c r="B178" s="151"/>
      <c r="C178" s="151">
        <v>46.18</v>
      </c>
      <c r="D178" s="151">
        <v>7</v>
      </c>
      <c r="E178" s="151">
        <v>276</v>
      </c>
      <c r="F178" s="152" t="str">
        <f>+VLOOKUP(E178,Participants!$A$1:$F$1449,2,FALSE)</f>
        <v>Max Perez</v>
      </c>
      <c r="G178" s="152" t="str">
        <f>+VLOOKUP(E178,Participants!$A$1:$F$1449,4,FALSE)</f>
        <v>JBS</v>
      </c>
      <c r="H178" s="152" t="str">
        <f>+VLOOKUP(E178,Participants!$A$1:$F$1449,5,FALSE)</f>
        <v>M</v>
      </c>
      <c r="I178" s="152">
        <f>+VLOOKUP(E178,Participants!$A$1:$F$1449,3,FALSE)</f>
        <v>3</v>
      </c>
      <c r="J178" s="152" t="str">
        <f>+VLOOKUP(E178,Participants!$A$1:$G$1449,7,FALSE)</f>
        <v>DEV BOYS</v>
      </c>
      <c r="K178" s="152">
        <f t="shared" si="2"/>
        <v>68</v>
      </c>
      <c r="L178" s="152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</row>
    <row r="179" spans="1:27" ht="17.100000000000001" customHeight="1" x14ac:dyDescent="0.35">
      <c r="A179" s="177" t="s">
        <v>1109</v>
      </c>
      <c r="B179" s="151"/>
      <c r="C179" s="151">
        <v>46.43</v>
      </c>
      <c r="D179" s="151">
        <v>3</v>
      </c>
      <c r="E179" s="151">
        <v>649</v>
      </c>
      <c r="F179" s="152" t="str">
        <f>+VLOOKUP(E179,Participants!$A$1:$F$1449,2,FALSE)</f>
        <v>Cole Donnelly</v>
      </c>
      <c r="G179" s="152" t="str">
        <f>+VLOOKUP(E179,Participants!$A$1:$F$1449,4,FALSE)</f>
        <v>SYL</v>
      </c>
      <c r="H179" s="154" t="str">
        <f>+VLOOKUP(E179,Participants!$A$1:$F$1449,5,FALSE)</f>
        <v>M</v>
      </c>
      <c r="I179" s="152">
        <f>+VLOOKUP(E179,Participants!$A$1:$F$1449,3,FALSE)</f>
        <v>1</v>
      </c>
      <c r="J179" s="152" t="str">
        <f>+VLOOKUP(E179,Participants!$A$1:$G$1449,7,FALSE)</f>
        <v>DEV BOYS</v>
      </c>
      <c r="K179" s="152">
        <f t="shared" si="2"/>
        <v>69</v>
      </c>
      <c r="L179" s="152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</row>
    <row r="180" spans="1:27" ht="17.100000000000001" customHeight="1" x14ac:dyDescent="0.35">
      <c r="A180" s="177" t="s">
        <v>1109</v>
      </c>
      <c r="B180" s="151"/>
      <c r="C180" s="151">
        <v>46.68</v>
      </c>
      <c r="D180" s="151">
        <v>2</v>
      </c>
      <c r="E180" s="151">
        <v>176</v>
      </c>
      <c r="F180" s="152" t="str">
        <f>+VLOOKUP(E180,Participants!$A$1:$F$1449,2,FALSE)</f>
        <v>Caden Reese</v>
      </c>
      <c r="G180" s="152" t="str">
        <f>+VLOOKUP(E180,Participants!$A$1:$F$1449,4,FALSE)</f>
        <v>STL</v>
      </c>
      <c r="H180" s="152" t="str">
        <f>+VLOOKUP(E180,Participants!$A$1:$F$1449,5,FALSE)</f>
        <v>M</v>
      </c>
      <c r="I180" s="152">
        <f>+VLOOKUP(E180,Participants!$A$1:$F$1449,3,FALSE)</f>
        <v>3</v>
      </c>
      <c r="J180" s="152" t="str">
        <f>+VLOOKUP(E180,Participants!$A$1:$G$1449,7,FALSE)</f>
        <v>DEV BOYS</v>
      </c>
      <c r="K180" s="152">
        <f t="shared" si="2"/>
        <v>70</v>
      </c>
      <c r="L180" s="152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</row>
    <row r="181" spans="1:27" ht="17.100000000000001" customHeight="1" x14ac:dyDescent="0.35">
      <c r="A181" s="177" t="s">
        <v>1109</v>
      </c>
      <c r="B181" s="151"/>
      <c r="C181" s="151">
        <v>47.78</v>
      </c>
      <c r="D181" s="151">
        <v>5</v>
      </c>
      <c r="E181" s="151">
        <v>1222</v>
      </c>
      <c r="F181" s="152" t="str">
        <f>+VLOOKUP(E181,Participants!$A$1:$F$1449,2,FALSE)</f>
        <v>Julian Silecky</v>
      </c>
      <c r="G181" s="152" t="str">
        <f>+VLOOKUP(E181,Participants!$A$1:$F$1449,4,FALSE)</f>
        <v>GRE</v>
      </c>
      <c r="H181" s="152" t="str">
        <f>+VLOOKUP(E181,Participants!$A$1:$F$1449,5,FALSE)</f>
        <v>M</v>
      </c>
      <c r="I181" s="152">
        <f>+VLOOKUP(E181,Participants!$A$1:$F$1449,3,FALSE)</f>
        <v>4</v>
      </c>
      <c r="J181" s="152" t="str">
        <f>+VLOOKUP(E181,Participants!$A$1:$G$1449,7,FALSE)</f>
        <v>DEV BOYS</v>
      </c>
      <c r="K181" s="152">
        <f t="shared" si="2"/>
        <v>71</v>
      </c>
      <c r="L181" s="152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</row>
    <row r="182" spans="1:27" ht="17.100000000000001" customHeight="1" x14ac:dyDescent="0.35">
      <c r="A182" s="177" t="s">
        <v>1109</v>
      </c>
      <c r="B182" s="151"/>
      <c r="C182" s="151">
        <v>47.84</v>
      </c>
      <c r="D182" s="151">
        <v>4</v>
      </c>
      <c r="E182" s="151">
        <v>792</v>
      </c>
      <c r="F182" s="152" t="str">
        <f>+VLOOKUP(E182,Participants!$A$1:$F$1449,2,FALSE)</f>
        <v>Sam Dumblosky</v>
      </c>
      <c r="G182" s="152" t="str">
        <f>+VLOOKUP(E182,Participants!$A$1:$F$1449,4,FALSE)</f>
        <v>SRT</v>
      </c>
      <c r="H182" s="152" t="str">
        <f>+VLOOKUP(E182,Participants!$A$1:$F$1449,5,FALSE)</f>
        <v>M</v>
      </c>
      <c r="I182" s="152">
        <f>+VLOOKUP(E182,Participants!$A$1:$F$1449,3,FALSE)</f>
        <v>1</v>
      </c>
      <c r="J182" s="152" t="str">
        <f>+VLOOKUP(E182,Participants!$A$1:$G$1449,7,FALSE)</f>
        <v>DEV BOYS</v>
      </c>
      <c r="K182" s="152">
        <f t="shared" si="2"/>
        <v>72</v>
      </c>
      <c r="L182" s="152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</row>
    <row r="183" spans="1:27" ht="17.100000000000001" customHeight="1" x14ac:dyDescent="0.35">
      <c r="A183" s="177" t="s">
        <v>1109</v>
      </c>
      <c r="B183" s="151"/>
      <c r="C183" s="151">
        <v>48.34</v>
      </c>
      <c r="D183" s="151">
        <v>8</v>
      </c>
      <c r="E183" s="151">
        <v>1047</v>
      </c>
      <c r="F183" s="152" t="str">
        <f>+VLOOKUP(E183,Participants!$A$1:$F$1449,2,FALSE)</f>
        <v>Jack Turina</v>
      </c>
      <c r="G183" s="152" t="str">
        <f>+VLOOKUP(E183,Participants!$A$1:$F$1449,4,FALSE)</f>
        <v>HTS</v>
      </c>
      <c r="H183" s="152" t="str">
        <f>+VLOOKUP(E183,Participants!$A$1:$F$1449,5,FALSE)</f>
        <v>M</v>
      </c>
      <c r="I183" s="152">
        <f>+VLOOKUP(E183,Participants!$A$1:$F$1449,3,FALSE)</f>
        <v>3</v>
      </c>
      <c r="J183" s="152" t="str">
        <f>+VLOOKUP(E183,Participants!$A$1:$G$1449,7,FALSE)</f>
        <v>DEV BOYS</v>
      </c>
      <c r="K183" s="152">
        <f t="shared" si="2"/>
        <v>73</v>
      </c>
      <c r="L183" s="152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</row>
    <row r="184" spans="1:27" ht="17.100000000000001" customHeight="1" x14ac:dyDescent="0.35">
      <c r="A184" s="177" t="s">
        <v>1109</v>
      </c>
      <c r="B184" s="151"/>
      <c r="C184" s="151">
        <v>50.84</v>
      </c>
      <c r="D184" s="151">
        <v>6</v>
      </c>
      <c r="E184" s="151">
        <v>273</v>
      </c>
      <c r="F184" s="152" t="str">
        <f>+VLOOKUP(E184,Participants!$A$1:$F$1449,2,FALSE)</f>
        <v>Jacob Matthews</v>
      </c>
      <c r="G184" s="152" t="str">
        <f>+VLOOKUP(E184,Participants!$A$1:$F$1449,4,FALSE)</f>
        <v>JBS</v>
      </c>
      <c r="H184" s="152" t="str">
        <f>+VLOOKUP(E184,Participants!$A$1:$F$1449,5,FALSE)</f>
        <v>M</v>
      </c>
      <c r="I184" s="152">
        <f>+VLOOKUP(E184,Participants!$A$1:$F$1449,3,FALSE)</f>
        <v>2</v>
      </c>
      <c r="J184" s="152" t="str">
        <f>+VLOOKUP(E184,Participants!$A$1:$G$1449,7,FALSE)</f>
        <v>DEV BOYS</v>
      </c>
      <c r="K184" s="152">
        <f t="shared" ref="K184:K187" si="3">K183+1</f>
        <v>74</v>
      </c>
      <c r="L184" s="152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</row>
    <row r="185" spans="1:27" ht="17.100000000000001" customHeight="1" x14ac:dyDescent="0.35">
      <c r="A185" s="177" t="s">
        <v>1109</v>
      </c>
      <c r="B185" s="151"/>
      <c r="C185" s="151">
        <v>52.78</v>
      </c>
      <c r="D185" s="151">
        <v>1</v>
      </c>
      <c r="E185" s="151">
        <v>793</v>
      </c>
      <c r="F185" s="152" t="str">
        <f>+VLOOKUP(E185,Participants!$A$1:$F$1449,2,FALSE)</f>
        <v>Charlton Wright</v>
      </c>
      <c r="G185" s="152" t="str">
        <f>+VLOOKUP(E185,Participants!$A$1:$F$1449,4,FALSE)</f>
        <v>SRT</v>
      </c>
      <c r="H185" s="152" t="str">
        <f>+VLOOKUP(E185,Participants!$A$1:$F$1449,5,FALSE)</f>
        <v>M</v>
      </c>
      <c r="I185" s="152">
        <f>+VLOOKUP(E185,Participants!$A$1:$F$1449,3,FALSE)</f>
        <v>2</v>
      </c>
      <c r="J185" s="152" t="str">
        <f>+VLOOKUP(E185,Participants!$A$1:$G$1449,7,FALSE)</f>
        <v>DEV BOYS</v>
      </c>
      <c r="K185" s="152">
        <f t="shared" si="3"/>
        <v>75</v>
      </c>
      <c r="L185" s="152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</row>
    <row r="186" spans="1:27" ht="17.100000000000001" customHeight="1" x14ac:dyDescent="0.35">
      <c r="A186" s="177" t="s">
        <v>1109</v>
      </c>
      <c r="B186" s="151"/>
      <c r="C186" s="151">
        <v>54.01</v>
      </c>
      <c r="D186" s="151">
        <v>2</v>
      </c>
      <c r="E186" s="151">
        <v>791</v>
      </c>
      <c r="F186" s="152" t="str">
        <f>+VLOOKUP(E186,Participants!$A$1:$F$1449,2,FALSE)</f>
        <v>Evan Tulenko</v>
      </c>
      <c r="G186" s="152" t="str">
        <f>+VLOOKUP(E186,Participants!$A$1:$F$1449,4,FALSE)</f>
        <v>SRT</v>
      </c>
      <c r="H186" s="152" t="str">
        <f>+VLOOKUP(E186,Participants!$A$1:$F$1449,5,FALSE)</f>
        <v>M</v>
      </c>
      <c r="I186" s="152">
        <f>+VLOOKUP(E186,Participants!$A$1:$F$1449,3,FALSE)</f>
        <v>1</v>
      </c>
      <c r="J186" s="152" t="str">
        <f>+VLOOKUP(E186,Participants!$A$1:$G$1449,7,FALSE)</f>
        <v>DEV BOYS</v>
      </c>
      <c r="K186" s="152">
        <f t="shared" si="3"/>
        <v>76</v>
      </c>
      <c r="L186" s="152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</row>
    <row r="187" spans="1:27" ht="17.100000000000001" customHeight="1" x14ac:dyDescent="0.35">
      <c r="A187" s="177" t="s">
        <v>1109</v>
      </c>
      <c r="B187" s="151"/>
      <c r="C187" s="151">
        <v>54.98</v>
      </c>
      <c r="D187" s="151">
        <v>1</v>
      </c>
      <c r="E187" s="151">
        <v>406</v>
      </c>
      <c r="F187" s="152" t="str">
        <f>+VLOOKUP(E187,Participants!$A$1:$F$1449,2,FALSE)</f>
        <v>Wilder Sargent</v>
      </c>
      <c r="G187" s="152" t="str">
        <f>+VLOOKUP(E187,Participants!$A$1:$F$1449,4,FALSE)</f>
        <v>PHL</v>
      </c>
      <c r="H187" s="152" t="str">
        <f>+VLOOKUP(E187,Participants!$A$1:$F$1449,5,FALSE)</f>
        <v>M</v>
      </c>
      <c r="I187" s="152">
        <f>+VLOOKUP(E187,Participants!$A$1:$F$1449,3,FALSE)</f>
        <v>0</v>
      </c>
      <c r="J187" s="152" t="str">
        <f>+VLOOKUP(E187,Participants!$A$1:$G$1449,7,FALSE)</f>
        <v>DEV BOYS</v>
      </c>
      <c r="K187" s="152">
        <f t="shared" si="3"/>
        <v>77</v>
      </c>
      <c r="L187" s="152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</row>
    <row r="188" spans="1:27" ht="15.75" customHeight="1" x14ac:dyDescent="0.35">
      <c r="A188" s="76" t="s">
        <v>1109</v>
      </c>
      <c r="B188" s="6"/>
      <c r="C188" s="6"/>
      <c r="D188" s="6">
        <v>6</v>
      </c>
      <c r="E188" s="6"/>
      <c r="F188" s="8" t="e">
        <f>+VLOOKUP(E188,Participants!$A$1:$F$1449,2,FALSE)</f>
        <v>#N/A</v>
      </c>
      <c r="G188" s="8" t="e">
        <f>+VLOOKUP(E188,Participants!$A$1:$F$1449,4,FALSE)</f>
        <v>#N/A</v>
      </c>
      <c r="H188" s="8" t="e">
        <f>+VLOOKUP(E188,Participants!$A$1:$F$1449,5,FALSE)</f>
        <v>#N/A</v>
      </c>
      <c r="I188" s="8" t="e">
        <f>+VLOOKUP(E188,Participants!$A$1:$F$1449,3,FALSE)</f>
        <v>#N/A</v>
      </c>
      <c r="J188" s="8" t="e">
        <f>+VLOOKUP(E188,Participants!$A$1:$G$1449,7,FALSE)</f>
        <v>#N/A</v>
      </c>
      <c r="K188" s="8"/>
      <c r="L188" s="8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</row>
    <row r="189" spans="1:27" ht="15.75" customHeight="1" x14ac:dyDescent="0.25">
      <c r="E189" s="80"/>
    </row>
    <row r="190" spans="1:27" ht="15.75" customHeight="1" x14ac:dyDescent="0.25">
      <c r="E190" s="80"/>
    </row>
    <row r="191" spans="1:27" ht="15.75" customHeight="1" x14ac:dyDescent="0.25">
      <c r="B191" s="81" t="s">
        <v>16</v>
      </c>
      <c r="C191" s="81" t="s">
        <v>19</v>
      </c>
      <c r="D191" s="81" t="s">
        <v>26</v>
      </c>
      <c r="E191" s="82" t="s">
        <v>29</v>
      </c>
      <c r="F191" s="81" t="s">
        <v>32</v>
      </c>
      <c r="G191" s="81" t="s">
        <v>35</v>
      </c>
      <c r="H191" s="81" t="s">
        <v>38</v>
      </c>
      <c r="I191" s="81" t="s">
        <v>40</v>
      </c>
      <c r="J191" s="81" t="s">
        <v>42</v>
      </c>
      <c r="K191" s="81" t="s">
        <v>45</v>
      </c>
      <c r="L191" s="81" t="s">
        <v>48</v>
      </c>
      <c r="M191" s="81" t="s">
        <v>51</v>
      </c>
      <c r="N191" s="81" t="s">
        <v>54</v>
      </c>
      <c r="O191" s="81" t="s">
        <v>57</v>
      </c>
      <c r="P191" s="81" t="s">
        <v>60</v>
      </c>
      <c r="Q191" s="81" t="s">
        <v>63</v>
      </c>
      <c r="R191" s="81" t="s">
        <v>66</v>
      </c>
      <c r="S191" s="81" t="s">
        <v>69</v>
      </c>
      <c r="T191" s="81" t="s">
        <v>72</v>
      </c>
      <c r="U191" s="81" t="s">
        <v>75</v>
      </c>
      <c r="V191" s="81" t="s">
        <v>78</v>
      </c>
      <c r="W191" s="81" t="s">
        <v>81</v>
      </c>
      <c r="X191" s="81" t="s">
        <v>86</v>
      </c>
      <c r="Y191" t="s">
        <v>89</v>
      </c>
      <c r="Z191" t="s">
        <v>92</v>
      </c>
      <c r="AA191" s="81" t="s">
        <v>1110</v>
      </c>
    </row>
    <row r="192" spans="1:27" ht="15.75" customHeight="1" x14ac:dyDescent="0.25">
      <c r="A192" s="73" t="s">
        <v>22</v>
      </c>
      <c r="B192">
        <f t="shared" ref="B192:K197" si="4">+SUMIFS($L$2:$L$188,$J$2:$J$188,$A192,$G$2:$G$188,B$191)</f>
        <v>0</v>
      </c>
      <c r="C192" s="73">
        <f t="shared" si="4"/>
        <v>10</v>
      </c>
      <c r="D192" s="73">
        <f t="shared" si="4"/>
        <v>3</v>
      </c>
      <c r="E192" s="73">
        <f t="shared" si="4"/>
        <v>0</v>
      </c>
      <c r="F192" s="73">
        <f t="shared" si="4"/>
        <v>0</v>
      </c>
      <c r="G192" s="73">
        <f t="shared" si="4"/>
        <v>0</v>
      </c>
      <c r="H192" s="73">
        <f t="shared" si="4"/>
        <v>9</v>
      </c>
      <c r="I192" s="73">
        <f t="shared" si="4"/>
        <v>8</v>
      </c>
      <c r="J192" s="73">
        <f t="shared" si="4"/>
        <v>0</v>
      </c>
      <c r="K192" s="73">
        <f t="shared" si="4"/>
        <v>1</v>
      </c>
      <c r="L192" s="73">
        <f t="shared" ref="L192:Z197" si="5">+SUMIFS($L$2:$L$188,$J$2:$J$188,$A192,$G$2:$G$188,L$191)</f>
        <v>0</v>
      </c>
      <c r="M192" s="73">
        <f t="shared" si="5"/>
        <v>0</v>
      </c>
      <c r="N192" s="73">
        <f t="shared" si="5"/>
        <v>0</v>
      </c>
      <c r="O192" s="73">
        <f t="shared" si="5"/>
        <v>0</v>
      </c>
      <c r="P192" s="73">
        <f t="shared" si="5"/>
        <v>0</v>
      </c>
      <c r="Q192" s="73">
        <f t="shared" si="5"/>
        <v>0</v>
      </c>
      <c r="R192" s="73">
        <f t="shared" si="5"/>
        <v>6</v>
      </c>
      <c r="S192" s="73">
        <f t="shared" si="5"/>
        <v>0</v>
      </c>
      <c r="T192" s="73">
        <f t="shared" si="5"/>
        <v>2</v>
      </c>
      <c r="U192" s="73">
        <f t="shared" si="5"/>
        <v>0</v>
      </c>
      <c r="V192" s="73">
        <f t="shared" si="5"/>
        <v>0</v>
      </c>
      <c r="W192" s="73">
        <f t="shared" si="5"/>
        <v>0</v>
      </c>
      <c r="X192" s="73">
        <f t="shared" si="5"/>
        <v>0</v>
      </c>
      <c r="Y192" s="73">
        <f t="shared" si="5"/>
        <v>0</v>
      </c>
      <c r="Z192" s="73">
        <f t="shared" si="5"/>
        <v>0</v>
      </c>
      <c r="AA192">
        <f t="shared" ref="AA192:AA197" si="6">SUM(B192:Z192)</f>
        <v>39</v>
      </c>
    </row>
    <row r="193" spans="1:27" ht="15.75" customHeight="1" x14ac:dyDescent="0.25">
      <c r="A193" t="s">
        <v>84</v>
      </c>
      <c r="B193" s="73">
        <f t="shared" si="4"/>
        <v>0</v>
      </c>
      <c r="C193" s="73">
        <f t="shared" si="4"/>
        <v>9.5</v>
      </c>
      <c r="D193" s="73">
        <f t="shared" si="4"/>
        <v>0</v>
      </c>
      <c r="E193" s="73">
        <f t="shared" si="4"/>
        <v>2.5</v>
      </c>
      <c r="F193" s="73">
        <f t="shared" si="4"/>
        <v>0</v>
      </c>
      <c r="G193" s="73">
        <f t="shared" si="4"/>
        <v>0</v>
      </c>
      <c r="H193" s="73">
        <f t="shared" si="4"/>
        <v>4</v>
      </c>
      <c r="I193" s="73">
        <f t="shared" si="4"/>
        <v>8</v>
      </c>
      <c r="J193" s="73">
        <f t="shared" si="4"/>
        <v>0</v>
      </c>
      <c r="K193" s="73">
        <f t="shared" si="4"/>
        <v>0</v>
      </c>
      <c r="L193" s="73">
        <f t="shared" si="5"/>
        <v>0</v>
      </c>
      <c r="M193" s="73">
        <f t="shared" si="5"/>
        <v>0</v>
      </c>
      <c r="N193" s="73">
        <f t="shared" si="5"/>
        <v>0</v>
      </c>
      <c r="O193" s="73">
        <f t="shared" si="5"/>
        <v>0</v>
      </c>
      <c r="P193" s="73">
        <f t="shared" si="5"/>
        <v>0</v>
      </c>
      <c r="Q193" s="73">
        <f t="shared" si="5"/>
        <v>0</v>
      </c>
      <c r="R193" s="73">
        <f t="shared" si="5"/>
        <v>0</v>
      </c>
      <c r="S193" s="73">
        <f t="shared" si="5"/>
        <v>0</v>
      </c>
      <c r="T193" s="73">
        <f t="shared" si="5"/>
        <v>0</v>
      </c>
      <c r="U193" s="73">
        <f t="shared" si="5"/>
        <v>0</v>
      </c>
      <c r="V193" s="73">
        <f t="shared" si="5"/>
        <v>5</v>
      </c>
      <c r="W193" s="73">
        <f t="shared" si="5"/>
        <v>0</v>
      </c>
      <c r="X193" s="73">
        <f t="shared" si="5"/>
        <v>0</v>
      </c>
      <c r="Y193" s="73">
        <f t="shared" si="5"/>
        <v>10</v>
      </c>
      <c r="Z193" s="73">
        <f t="shared" si="5"/>
        <v>0</v>
      </c>
      <c r="AA193">
        <f t="shared" si="6"/>
        <v>39</v>
      </c>
    </row>
    <row r="194" spans="1:27" ht="15.75" customHeight="1" x14ac:dyDescent="0.25">
      <c r="A194" t="s">
        <v>132</v>
      </c>
      <c r="B194" s="73">
        <f t="shared" si="4"/>
        <v>0</v>
      </c>
      <c r="C194" s="73">
        <f t="shared" si="4"/>
        <v>0</v>
      </c>
      <c r="D194" s="73">
        <f t="shared" si="4"/>
        <v>0</v>
      </c>
      <c r="E194" s="73">
        <f t="shared" si="4"/>
        <v>0</v>
      </c>
      <c r="F194" s="73">
        <f t="shared" si="4"/>
        <v>0</v>
      </c>
      <c r="G194" s="73">
        <f t="shared" si="4"/>
        <v>0</v>
      </c>
      <c r="H194" s="73">
        <f t="shared" si="4"/>
        <v>0</v>
      </c>
      <c r="I194" s="73">
        <f t="shared" si="4"/>
        <v>0</v>
      </c>
      <c r="J194" s="73">
        <f t="shared" si="4"/>
        <v>0</v>
      </c>
      <c r="K194" s="73">
        <f t="shared" si="4"/>
        <v>0</v>
      </c>
      <c r="L194" s="73">
        <f t="shared" si="5"/>
        <v>0</v>
      </c>
      <c r="M194" s="73">
        <f t="shared" si="5"/>
        <v>0</v>
      </c>
      <c r="N194" s="73">
        <f t="shared" si="5"/>
        <v>0</v>
      </c>
      <c r="O194" s="73">
        <f t="shared" si="5"/>
        <v>0</v>
      </c>
      <c r="P194" s="73">
        <f t="shared" si="5"/>
        <v>0</v>
      </c>
      <c r="Q194" s="73">
        <f t="shared" si="5"/>
        <v>0</v>
      </c>
      <c r="R194" s="73">
        <f t="shared" si="5"/>
        <v>0</v>
      </c>
      <c r="S194" s="73">
        <f t="shared" si="5"/>
        <v>0</v>
      </c>
      <c r="T194" s="73">
        <f t="shared" si="5"/>
        <v>0</v>
      </c>
      <c r="U194" s="73">
        <f t="shared" si="5"/>
        <v>0</v>
      </c>
      <c r="V194" s="73">
        <f t="shared" si="5"/>
        <v>0</v>
      </c>
      <c r="W194" s="73">
        <f t="shared" si="5"/>
        <v>0</v>
      </c>
      <c r="X194" s="73">
        <f t="shared" si="5"/>
        <v>0</v>
      </c>
      <c r="Y194" s="73">
        <f t="shared" si="5"/>
        <v>0</v>
      </c>
      <c r="Z194" s="73">
        <f t="shared" si="5"/>
        <v>0</v>
      </c>
      <c r="AA194">
        <f t="shared" si="6"/>
        <v>0</v>
      </c>
    </row>
    <row r="195" spans="1:27" ht="15.75" customHeight="1" x14ac:dyDescent="0.25">
      <c r="A195" t="s">
        <v>151</v>
      </c>
      <c r="B195" s="73">
        <f t="shared" si="4"/>
        <v>0</v>
      </c>
      <c r="C195" s="73">
        <f t="shared" si="4"/>
        <v>0</v>
      </c>
      <c r="D195" s="73">
        <f t="shared" si="4"/>
        <v>0</v>
      </c>
      <c r="E195" s="73">
        <f t="shared" si="4"/>
        <v>0</v>
      </c>
      <c r="F195" s="73">
        <f t="shared" si="4"/>
        <v>0</v>
      </c>
      <c r="G195" s="73">
        <f t="shared" si="4"/>
        <v>0</v>
      </c>
      <c r="H195" s="73">
        <f t="shared" si="4"/>
        <v>0</v>
      </c>
      <c r="I195" s="73">
        <f t="shared" si="4"/>
        <v>0</v>
      </c>
      <c r="J195" s="73">
        <f t="shared" si="4"/>
        <v>0</v>
      </c>
      <c r="K195" s="73">
        <f t="shared" si="4"/>
        <v>0</v>
      </c>
      <c r="L195" s="73">
        <f t="shared" si="5"/>
        <v>0</v>
      </c>
      <c r="M195" s="73">
        <f t="shared" si="5"/>
        <v>0</v>
      </c>
      <c r="N195" s="73">
        <f t="shared" si="5"/>
        <v>0</v>
      </c>
      <c r="O195" s="73">
        <f t="shared" si="5"/>
        <v>0</v>
      </c>
      <c r="P195" s="73">
        <f t="shared" si="5"/>
        <v>0</v>
      </c>
      <c r="Q195" s="73">
        <f t="shared" si="5"/>
        <v>0</v>
      </c>
      <c r="R195" s="73">
        <f t="shared" si="5"/>
        <v>0</v>
      </c>
      <c r="S195" s="73">
        <f t="shared" si="5"/>
        <v>0</v>
      </c>
      <c r="T195" s="73">
        <f t="shared" si="5"/>
        <v>0</v>
      </c>
      <c r="U195" s="73">
        <f t="shared" si="5"/>
        <v>0</v>
      </c>
      <c r="V195" s="73">
        <f t="shared" si="5"/>
        <v>0</v>
      </c>
      <c r="W195" s="73">
        <f t="shared" si="5"/>
        <v>0</v>
      </c>
      <c r="X195" s="73">
        <f t="shared" si="5"/>
        <v>0</v>
      </c>
      <c r="Y195" s="73">
        <f t="shared" si="5"/>
        <v>0</v>
      </c>
      <c r="Z195" s="73">
        <f t="shared" si="5"/>
        <v>0</v>
      </c>
      <c r="AA195">
        <f t="shared" si="6"/>
        <v>0</v>
      </c>
    </row>
    <row r="196" spans="1:27" ht="15.75" customHeight="1" x14ac:dyDescent="0.25">
      <c r="A196" t="s">
        <v>166</v>
      </c>
      <c r="B196" s="73">
        <f t="shared" si="4"/>
        <v>0</v>
      </c>
      <c r="C196" s="73">
        <f t="shared" si="4"/>
        <v>0</v>
      </c>
      <c r="D196" s="73">
        <f t="shared" si="4"/>
        <v>0</v>
      </c>
      <c r="E196" s="73">
        <f t="shared" si="4"/>
        <v>0</v>
      </c>
      <c r="F196" s="73">
        <f t="shared" si="4"/>
        <v>0</v>
      </c>
      <c r="G196" s="73">
        <f t="shared" si="4"/>
        <v>0</v>
      </c>
      <c r="H196" s="73">
        <f t="shared" si="4"/>
        <v>0</v>
      </c>
      <c r="I196" s="73">
        <f t="shared" si="4"/>
        <v>0</v>
      </c>
      <c r="J196" s="73">
        <f t="shared" si="4"/>
        <v>0</v>
      </c>
      <c r="K196" s="73">
        <f t="shared" si="4"/>
        <v>0</v>
      </c>
      <c r="L196" s="73">
        <f t="shared" si="5"/>
        <v>0</v>
      </c>
      <c r="M196" s="73">
        <f t="shared" si="5"/>
        <v>0</v>
      </c>
      <c r="N196" s="73">
        <f t="shared" si="5"/>
        <v>0</v>
      </c>
      <c r="O196" s="73">
        <f t="shared" si="5"/>
        <v>0</v>
      </c>
      <c r="P196" s="73">
        <f t="shared" si="5"/>
        <v>0</v>
      </c>
      <c r="Q196" s="73">
        <f t="shared" si="5"/>
        <v>0</v>
      </c>
      <c r="R196" s="73">
        <f t="shared" si="5"/>
        <v>0</v>
      </c>
      <c r="S196" s="73">
        <f t="shared" si="5"/>
        <v>0</v>
      </c>
      <c r="T196" s="73">
        <f t="shared" si="5"/>
        <v>0</v>
      </c>
      <c r="U196" s="73">
        <f t="shared" si="5"/>
        <v>0</v>
      </c>
      <c r="V196" s="73">
        <f t="shared" si="5"/>
        <v>0</v>
      </c>
      <c r="W196" s="73">
        <f t="shared" si="5"/>
        <v>0</v>
      </c>
      <c r="X196" s="73">
        <f t="shared" si="5"/>
        <v>0</v>
      </c>
      <c r="Y196" s="73">
        <f t="shared" si="5"/>
        <v>0</v>
      </c>
      <c r="Z196" s="73">
        <f t="shared" si="5"/>
        <v>0</v>
      </c>
      <c r="AA196">
        <f t="shared" si="6"/>
        <v>0</v>
      </c>
    </row>
    <row r="197" spans="1:27" ht="15.75" customHeight="1" x14ac:dyDescent="0.25">
      <c r="A197" t="s">
        <v>178</v>
      </c>
      <c r="B197" s="73">
        <f t="shared" si="4"/>
        <v>0</v>
      </c>
      <c r="C197" s="73">
        <f t="shared" si="4"/>
        <v>0</v>
      </c>
      <c r="D197" s="73">
        <f t="shared" si="4"/>
        <v>0</v>
      </c>
      <c r="E197" s="73">
        <f t="shared" si="4"/>
        <v>0</v>
      </c>
      <c r="F197" s="73">
        <f t="shared" si="4"/>
        <v>0</v>
      </c>
      <c r="G197" s="73">
        <f t="shared" si="4"/>
        <v>0</v>
      </c>
      <c r="H197" s="73">
        <f t="shared" si="4"/>
        <v>0</v>
      </c>
      <c r="I197" s="73">
        <f t="shared" si="4"/>
        <v>0</v>
      </c>
      <c r="J197" s="73">
        <f t="shared" si="4"/>
        <v>0</v>
      </c>
      <c r="K197" s="73">
        <f t="shared" si="4"/>
        <v>0</v>
      </c>
      <c r="L197" s="73">
        <f t="shared" si="5"/>
        <v>0</v>
      </c>
      <c r="M197" s="73">
        <f t="shared" si="5"/>
        <v>0</v>
      </c>
      <c r="N197" s="73">
        <f t="shared" si="5"/>
        <v>0</v>
      </c>
      <c r="O197" s="73">
        <f t="shared" si="5"/>
        <v>0</v>
      </c>
      <c r="P197" s="73">
        <f t="shared" si="5"/>
        <v>0</v>
      </c>
      <c r="Q197" s="73">
        <f t="shared" si="5"/>
        <v>0</v>
      </c>
      <c r="R197" s="73">
        <f t="shared" si="5"/>
        <v>0</v>
      </c>
      <c r="S197" s="73">
        <f t="shared" si="5"/>
        <v>0</v>
      </c>
      <c r="T197" s="73">
        <f t="shared" si="5"/>
        <v>0</v>
      </c>
      <c r="U197" s="73">
        <f t="shared" si="5"/>
        <v>0</v>
      </c>
      <c r="V197" s="73">
        <f t="shared" si="5"/>
        <v>0</v>
      </c>
      <c r="W197" s="73">
        <f t="shared" si="5"/>
        <v>0</v>
      </c>
      <c r="X197" s="73">
        <f t="shared" si="5"/>
        <v>0</v>
      </c>
      <c r="Y197" s="73">
        <f t="shared" si="5"/>
        <v>0</v>
      </c>
      <c r="Z197" s="73">
        <f t="shared" si="5"/>
        <v>0</v>
      </c>
      <c r="AA197">
        <f t="shared" si="6"/>
        <v>0</v>
      </c>
    </row>
    <row r="198" spans="1:27" ht="15.75" customHeight="1" x14ac:dyDescent="0.25">
      <c r="E198" s="80"/>
    </row>
    <row r="199" spans="1:27" ht="15.75" customHeight="1" x14ac:dyDescent="0.25">
      <c r="E199" s="80"/>
    </row>
    <row r="200" spans="1:27" ht="15.75" customHeight="1" x14ac:dyDescent="0.25">
      <c r="E200" s="80"/>
    </row>
    <row r="201" spans="1:27" ht="15.75" customHeight="1" x14ac:dyDescent="0.25">
      <c r="E201" s="80"/>
    </row>
    <row r="202" spans="1:27" ht="15.75" customHeight="1" x14ac:dyDescent="0.25">
      <c r="E202" s="80"/>
    </row>
    <row r="203" spans="1:27" ht="15.75" customHeight="1" x14ac:dyDescent="0.25">
      <c r="E203" s="80"/>
    </row>
    <row r="204" spans="1:27" ht="15.75" customHeight="1" x14ac:dyDescent="0.25">
      <c r="E204" s="80"/>
    </row>
    <row r="205" spans="1:27" ht="15.75" customHeight="1" x14ac:dyDescent="0.25">
      <c r="E205" s="80"/>
    </row>
    <row r="206" spans="1:27" ht="15.75" customHeight="1" x14ac:dyDescent="0.25">
      <c r="E206" s="80"/>
    </row>
    <row r="207" spans="1:27" ht="15.75" customHeight="1" x14ac:dyDescent="0.25">
      <c r="E207" s="80"/>
    </row>
    <row r="208" spans="1:27" ht="15.75" customHeight="1" x14ac:dyDescent="0.25">
      <c r="E208" s="80"/>
    </row>
    <row r="209" spans="5:5" ht="15.75" customHeight="1" x14ac:dyDescent="0.25">
      <c r="E209" s="80"/>
    </row>
    <row r="210" spans="5:5" ht="15.75" customHeight="1" x14ac:dyDescent="0.25">
      <c r="E210" s="80"/>
    </row>
    <row r="211" spans="5:5" ht="15.75" customHeight="1" x14ac:dyDescent="0.25">
      <c r="E211" s="80"/>
    </row>
    <row r="212" spans="5:5" ht="15.75" customHeight="1" x14ac:dyDescent="0.25">
      <c r="E212" s="80"/>
    </row>
    <row r="213" spans="5:5" ht="15.75" customHeight="1" x14ac:dyDescent="0.25">
      <c r="E213" s="80"/>
    </row>
    <row r="214" spans="5:5" ht="15.75" customHeight="1" x14ac:dyDescent="0.25">
      <c r="E214" s="80"/>
    </row>
    <row r="215" spans="5:5" ht="15.75" customHeight="1" x14ac:dyDescent="0.25">
      <c r="E215" s="80"/>
    </row>
    <row r="216" spans="5:5" ht="15.75" customHeight="1" x14ac:dyDescent="0.25">
      <c r="E216" s="80"/>
    </row>
    <row r="217" spans="5:5" ht="15.75" customHeight="1" x14ac:dyDescent="0.25">
      <c r="E217" s="80"/>
    </row>
    <row r="218" spans="5:5" ht="15.75" customHeight="1" x14ac:dyDescent="0.25">
      <c r="E218" s="80"/>
    </row>
    <row r="219" spans="5:5" ht="15.75" customHeight="1" x14ac:dyDescent="0.25">
      <c r="E219" s="80"/>
    </row>
    <row r="220" spans="5:5" ht="15.75" customHeight="1" x14ac:dyDescent="0.25">
      <c r="E220" s="80"/>
    </row>
    <row r="221" spans="5:5" ht="15.75" customHeight="1" x14ac:dyDescent="0.25">
      <c r="E221" s="80"/>
    </row>
    <row r="222" spans="5:5" ht="15.75" customHeight="1" x14ac:dyDescent="0.25">
      <c r="E222" s="80"/>
    </row>
    <row r="223" spans="5:5" ht="15.75" customHeight="1" x14ac:dyDescent="0.25">
      <c r="E223" s="80"/>
    </row>
    <row r="224" spans="5:5" ht="15.75" customHeight="1" x14ac:dyDescent="0.25">
      <c r="E224" s="80"/>
    </row>
    <row r="225" spans="5:5" ht="15.75" customHeight="1" x14ac:dyDescent="0.25">
      <c r="E225" s="80"/>
    </row>
    <row r="226" spans="5:5" ht="15.75" customHeight="1" x14ac:dyDescent="0.25">
      <c r="E226" s="80"/>
    </row>
    <row r="227" spans="5:5" ht="15.75" customHeight="1" x14ac:dyDescent="0.25">
      <c r="E227" s="80"/>
    </row>
    <row r="228" spans="5:5" ht="15.75" customHeight="1" x14ac:dyDescent="0.25">
      <c r="E228" s="80"/>
    </row>
    <row r="229" spans="5:5" ht="15.75" customHeight="1" x14ac:dyDescent="0.25">
      <c r="E229" s="80"/>
    </row>
    <row r="230" spans="5:5" ht="15.75" customHeight="1" x14ac:dyDescent="0.25">
      <c r="E230" s="80"/>
    </row>
    <row r="231" spans="5:5" ht="15.75" customHeight="1" x14ac:dyDescent="0.25">
      <c r="E231" s="80"/>
    </row>
    <row r="232" spans="5:5" ht="15.75" customHeight="1" x14ac:dyDescent="0.25">
      <c r="E232" s="80"/>
    </row>
    <row r="233" spans="5:5" ht="15.75" customHeight="1" x14ac:dyDescent="0.25">
      <c r="E233" s="80"/>
    </row>
    <row r="234" spans="5:5" ht="15.75" customHeight="1" x14ac:dyDescent="0.25">
      <c r="E234" s="80"/>
    </row>
    <row r="235" spans="5:5" ht="15.75" customHeight="1" x14ac:dyDescent="0.25">
      <c r="E235" s="80"/>
    </row>
    <row r="236" spans="5:5" ht="15.75" customHeight="1" x14ac:dyDescent="0.25">
      <c r="E236" s="80"/>
    </row>
    <row r="237" spans="5:5" ht="15.75" customHeight="1" x14ac:dyDescent="0.25">
      <c r="E237" s="80"/>
    </row>
    <row r="238" spans="5:5" ht="15.75" customHeight="1" x14ac:dyDescent="0.25">
      <c r="E238" s="80"/>
    </row>
    <row r="239" spans="5:5" ht="15.75" customHeight="1" x14ac:dyDescent="0.25">
      <c r="E239" s="80"/>
    </row>
    <row r="240" spans="5:5" ht="15.75" customHeight="1" x14ac:dyDescent="0.25">
      <c r="E240" s="80"/>
    </row>
    <row r="241" spans="5:5" ht="15.75" customHeight="1" x14ac:dyDescent="0.25">
      <c r="E241" s="80"/>
    </row>
    <row r="242" spans="5:5" ht="15.75" customHeight="1" x14ac:dyDescent="0.25">
      <c r="E242" s="80"/>
    </row>
    <row r="243" spans="5:5" ht="15.75" customHeight="1" x14ac:dyDescent="0.25">
      <c r="E243" s="80"/>
    </row>
    <row r="244" spans="5:5" ht="15.75" customHeight="1" x14ac:dyDescent="0.25">
      <c r="E244" s="80"/>
    </row>
    <row r="245" spans="5:5" ht="15.75" customHeight="1" x14ac:dyDescent="0.25">
      <c r="E245" s="80"/>
    </row>
    <row r="246" spans="5:5" ht="15.75" customHeight="1" x14ac:dyDescent="0.25">
      <c r="E246" s="80"/>
    </row>
    <row r="247" spans="5:5" ht="15.75" customHeight="1" x14ac:dyDescent="0.25">
      <c r="E247" s="80"/>
    </row>
    <row r="248" spans="5:5" ht="15.75" customHeight="1" x14ac:dyDescent="0.25">
      <c r="E248" s="80"/>
    </row>
    <row r="249" spans="5:5" ht="15.75" customHeight="1" x14ac:dyDescent="0.25">
      <c r="E249" s="80"/>
    </row>
    <row r="250" spans="5:5" ht="15.75" customHeight="1" x14ac:dyDescent="0.25">
      <c r="E250" s="80"/>
    </row>
    <row r="251" spans="5:5" ht="15.75" customHeight="1" x14ac:dyDescent="0.25">
      <c r="E251" s="80"/>
    </row>
    <row r="252" spans="5:5" ht="15.75" customHeight="1" x14ac:dyDescent="0.25">
      <c r="E252" s="80"/>
    </row>
    <row r="253" spans="5:5" ht="15.75" customHeight="1" x14ac:dyDescent="0.25">
      <c r="E253" s="80"/>
    </row>
    <row r="254" spans="5:5" ht="15.75" customHeight="1" x14ac:dyDescent="0.25">
      <c r="E254" s="80"/>
    </row>
    <row r="255" spans="5:5" ht="15.75" customHeight="1" x14ac:dyDescent="0.25">
      <c r="E255" s="80"/>
    </row>
    <row r="256" spans="5:5" ht="15.75" customHeight="1" x14ac:dyDescent="0.25">
      <c r="E256" s="80"/>
    </row>
    <row r="257" spans="5:5" ht="15.75" customHeight="1" x14ac:dyDescent="0.25">
      <c r="E257" s="80"/>
    </row>
    <row r="258" spans="5:5" ht="15.75" customHeight="1" x14ac:dyDescent="0.25">
      <c r="E258" s="80"/>
    </row>
    <row r="259" spans="5:5" ht="15.75" customHeight="1" x14ac:dyDescent="0.25">
      <c r="E259" s="80"/>
    </row>
    <row r="260" spans="5:5" ht="15.75" customHeight="1" x14ac:dyDescent="0.25">
      <c r="E260" s="80"/>
    </row>
    <row r="261" spans="5:5" ht="15.75" customHeight="1" x14ac:dyDescent="0.25">
      <c r="E261" s="80"/>
    </row>
    <row r="262" spans="5:5" ht="15.75" customHeight="1" x14ac:dyDescent="0.25">
      <c r="E262" s="80"/>
    </row>
    <row r="263" spans="5:5" ht="15.75" customHeight="1" x14ac:dyDescent="0.25">
      <c r="E263" s="80"/>
    </row>
    <row r="264" spans="5:5" ht="15.75" customHeight="1" x14ac:dyDescent="0.25">
      <c r="E264" s="80"/>
    </row>
    <row r="265" spans="5:5" ht="15.75" customHeight="1" x14ac:dyDescent="0.25">
      <c r="E265" s="80"/>
    </row>
    <row r="266" spans="5:5" ht="15.75" customHeight="1" x14ac:dyDescent="0.25">
      <c r="E266" s="80"/>
    </row>
    <row r="267" spans="5:5" ht="15.75" customHeight="1" x14ac:dyDescent="0.25">
      <c r="E267" s="80"/>
    </row>
    <row r="268" spans="5:5" ht="15.75" customHeight="1" x14ac:dyDescent="0.25">
      <c r="E268" s="80"/>
    </row>
    <row r="269" spans="5:5" ht="15.75" customHeight="1" x14ac:dyDescent="0.25">
      <c r="E269" s="80"/>
    </row>
    <row r="270" spans="5:5" ht="15.75" customHeight="1" x14ac:dyDescent="0.25">
      <c r="E270" s="80"/>
    </row>
    <row r="271" spans="5:5" ht="15.75" customHeight="1" x14ac:dyDescent="0.25">
      <c r="E271" s="80"/>
    </row>
    <row r="272" spans="5:5" ht="15.75" customHeight="1" x14ac:dyDescent="0.25">
      <c r="E272" s="80"/>
    </row>
    <row r="273" spans="5:5" ht="15.75" customHeight="1" x14ac:dyDescent="0.25">
      <c r="E273" s="80"/>
    </row>
    <row r="274" spans="5:5" ht="15.75" customHeight="1" x14ac:dyDescent="0.25">
      <c r="E274" s="80"/>
    </row>
    <row r="275" spans="5:5" ht="15.75" customHeight="1" x14ac:dyDescent="0.25">
      <c r="E275" s="80"/>
    </row>
    <row r="276" spans="5:5" ht="15.75" customHeight="1" x14ac:dyDescent="0.25">
      <c r="E276" s="80"/>
    </row>
    <row r="277" spans="5:5" ht="15.75" customHeight="1" x14ac:dyDescent="0.25">
      <c r="E277" s="80"/>
    </row>
    <row r="278" spans="5:5" ht="15.75" customHeight="1" x14ac:dyDescent="0.25">
      <c r="E278" s="80"/>
    </row>
    <row r="279" spans="5:5" ht="15.75" customHeight="1" x14ac:dyDescent="0.25">
      <c r="E279" s="80"/>
    </row>
    <row r="280" spans="5:5" ht="15.75" customHeight="1" x14ac:dyDescent="0.25">
      <c r="E280" s="80"/>
    </row>
    <row r="281" spans="5:5" ht="15.75" customHeight="1" x14ac:dyDescent="0.25">
      <c r="E281" s="80"/>
    </row>
    <row r="282" spans="5:5" ht="15.75" customHeight="1" x14ac:dyDescent="0.25">
      <c r="E282" s="80"/>
    </row>
    <row r="283" spans="5:5" ht="15.75" customHeight="1" x14ac:dyDescent="0.25">
      <c r="E283" s="80"/>
    </row>
    <row r="284" spans="5:5" ht="15.75" customHeight="1" x14ac:dyDescent="0.25">
      <c r="E284" s="80"/>
    </row>
    <row r="285" spans="5:5" ht="15.75" customHeight="1" x14ac:dyDescent="0.25">
      <c r="E285" s="80"/>
    </row>
    <row r="286" spans="5:5" ht="15.75" customHeight="1" x14ac:dyDescent="0.25">
      <c r="E286" s="80"/>
    </row>
    <row r="287" spans="5:5" ht="15.75" customHeight="1" x14ac:dyDescent="0.25">
      <c r="E287" s="80"/>
    </row>
    <row r="288" spans="5:5" ht="15.75" customHeight="1" x14ac:dyDescent="0.25">
      <c r="E288" s="80"/>
    </row>
    <row r="289" spans="5:5" ht="15.75" customHeight="1" x14ac:dyDescent="0.25">
      <c r="E289" s="80"/>
    </row>
    <row r="290" spans="5:5" ht="15.75" customHeight="1" x14ac:dyDescent="0.25">
      <c r="E290" s="80"/>
    </row>
    <row r="291" spans="5:5" ht="15.75" customHeight="1" x14ac:dyDescent="0.25">
      <c r="E291" s="80"/>
    </row>
    <row r="292" spans="5:5" ht="15.75" customHeight="1" x14ac:dyDescent="0.25">
      <c r="E292" s="80"/>
    </row>
    <row r="293" spans="5:5" ht="15.75" customHeight="1" x14ac:dyDescent="0.25">
      <c r="E293" s="80"/>
    </row>
    <row r="294" spans="5:5" ht="15.75" customHeight="1" x14ac:dyDescent="0.25">
      <c r="E294" s="80"/>
    </row>
    <row r="295" spans="5:5" ht="15.75" customHeight="1" x14ac:dyDescent="0.25">
      <c r="E295" s="80"/>
    </row>
    <row r="296" spans="5:5" ht="15.75" customHeight="1" x14ac:dyDescent="0.25">
      <c r="E296" s="80"/>
    </row>
    <row r="297" spans="5:5" ht="15.75" customHeight="1" x14ac:dyDescent="0.25">
      <c r="E297" s="80"/>
    </row>
    <row r="298" spans="5:5" ht="15.75" customHeight="1" x14ac:dyDescent="0.25">
      <c r="E298" s="80"/>
    </row>
    <row r="299" spans="5:5" ht="15.75" customHeight="1" x14ac:dyDescent="0.25">
      <c r="E299" s="80"/>
    </row>
    <row r="300" spans="5:5" ht="15.75" customHeight="1" x14ac:dyDescent="0.25">
      <c r="E300" s="80"/>
    </row>
    <row r="301" spans="5:5" ht="15.75" customHeight="1" x14ac:dyDescent="0.25">
      <c r="E301" s="80"/>
    </row>
    <row r="302" spans="5:5" ht="15.75" customHeight="1" x14ac:dyDescent="0.25">
      <c r="E302" s="80"/>
    </row>
    <row r="303" spans="5:5" ht="15.75" customHeight="1" x14ac:dyDescent="0.25">
      <c r="E303" s="80"/>
    </row>
    <row r="304" spans="5:5" ht="15.75" customHeight="1" x14ac:dyDescent="0.25">
      <c r="E304" s="80"/>
    </row>
    <row r="305" spans="5:5" ht="15.75" customHeight="1" x14ac:dyDescent="0.25">
      <c r="E305" s="80"/>
    </row>
    <row r="306" spans="5:5" ht="15.75" customHeight="1" x14ac:dyDescent="0.25">
      <c r="E306" s="80"/>
    </row>
    <row r="307" spans="5:5" ht="15.75" customHeight="1" x14ac:dyDescent="0.25">
      <c r="E307" s="80"/>
    </row>
    <row r="308" spans="5:5" ht="15.75" customHeight="1" x14ac:dyDescent="0.25">
      <c r="E308" s="80"/>
    </row>
    <row r="309" spans="5:5" ht="15.75" customHeight="1" x14ac:dyDescent="0.25">
      <c r="E309" s="80"/>
    </row>
    <row r="310" spans="5:5" ht="15.75" customHeight="1" x14ac:dyDescent="0.25">
      <c r="E310" s="80"/>
    </row>
    <row r="311" spans="5:5" ht="15.75" customHeight="1" x14ac:dyDescent="0.25">
      <c r="E311" s="80"/>
    </row>
    <row r="312" spans="5:5" ht="15.75" customHeight="1" x14ac:dyDescent="0.25">
      <c r="E312" s="80"/>
    </row>
    <row r="313" spans="5:5" ht="15.75" customHeight="1" x14ac:dyDescent="0.25">
      <c r="E313" s="80"/>
    </row>
    <row r="314" spans="5:5" ht="15.75" customHeight="1" x14ac:dyDescent="0.25">
      <c r="E314" s="80"/>
    </row>
    <row r="315" spans="5:5" ht="15.75" customHeight="1" x14ac:dyDescent="0.25">
      <c r="E315" s="80"/>
    </row>
    <row r="316" spans="5:5" ht="15.75" customHeight="1" x14ac:dyDescent="0.25">
      <c r="E316" s="80"/>
    </row>
    <row r="317" spans="5:5" ht="15.75" customHeight="1" x14ac:dyDescent="0.25">
      <c r="E317" s="80"/>
    </row>
    <row r="318" spans="5:5" ht="15.75" customHeight="1" x14ac:dyDescent="0.25">
      <c r="E318" s="80"/>
    </row>
    <row r="319" spans="5:5" ht="15.75" customHeight="1" x14ac:dyDescent="0.25">
      <c r="E319" s="80"/>
    </row>
    <row r="320" spans="5:5" ht="15.75" customHeight="1" x14ac:dyDescent="0.25">
      <c r="E320" s="80"/>
    </row>
    <row r="321" spans="5:5" ht="15.75" customHeight="1" x14ac:dyDescent="0.25">
      <c r="E321" s="80"/>
    </row>
    <row r="322" spans="5:5" ht="15.75" customHeight="1" x14ac:dyDescent="0.25">
      <c r="E322" s="80"/>
    </row>
    <row r="323" spans="5:5" ht="15.75" customHeight="1" x14ac:dyDescent="0.25">
      <c r="E323" s="80"/>
    </row>
    <row r="324" spans="5:5" ht="15.75" customHeight="1" x14ac:dyDescent="0.25">
      <c r="E324" s="80"/>
    </row>
    <row r="325" spans="5:5" ht="15.75" customHeight="1" x14ac:dyDescent="0.25">
      <c r="E325" s="80"/>
    </row>
    <row r="326" spans="5:5" ht="15.75" customHeight="1" x14ac:dyDescent="0.25">
      <c r="E326" s="80"/>
    </row>
    <row r="327" spans="5:5" ht="15.75" customHeight="1" x14ac:dyDescent="0.25">
      <c r="E327" s="80"/>
    </row>
    <row r="328" spans="5:5" ht="15.75" customHeight="1" x14ac:dyDescent="0.25">
      <c r="E328" s="80"/>
    </row>
    <row r="329" spans="5:5" ht="15.75" customHeight="1" x14ac:dyDescent="0.25">
      <c r="E329" s="80"/>
    </row>
    <row r="330" spans="5:5" ht="15.75" customHeight="1" x14ac:dyDescent="0.25">
      <c r="E330" s="80"/>
    </row>
    <row r="331" spans="5:5" ht="15.75" customHeight="1" x14ac:dyDescent="0.25">
      <c r="E331" s="80"/>
    </row>
    <row r="332" spans="5:5" ht="15.75" customHeight="1" x14ac:dyDescent="0.25">
      <c r="E332" s="80"/>
    </row>
    <row r="333" spans="5:5" ht="15.75" customHeight="1" x14ac:dyDescent="0.25">
      <c r="E333" s="80"/>
    </row>
    <row r="334" spans="5:5" ht="15.75" customHeight="1" x14ac:dyDescent="0.25">
      <c r="E334" s="80"/>
    </row>
    <row r="335" spans="5:5" ht="15.75" customHeight="1" x14ac:dyDescent="0.25">
      <c r="E335" s="80"/>
    </row>
    <row r="336" spans="5:5" ht="15.75" customHeight="1" x14ac:dyDescent="0.25">
      <c r="E336" s="80"/>
    </row>
    <row r="337" spans="5:5" ht="15.75" customHeight="1" x14ac:dyDescent="0.25">
      <c r="E337" s="80"/>
    </row>
    <row r="338" spans="5:5" ht="15.75" customHeight="1" x14ac:dyDescent="0.25">
      <c r="E338" s="80"/>
    </row>
    <row r="339" spans="5:5" ht="15.75" customHeight="1" x14ac:dyDescent="0.25">
      <c r="E339" s="80"/>
    </row>
    <row r="340" spans="5:5" ht="15.75" customHeight="1" x14ac:dyDescent="0.25">
      <c r="E340" s="80"/>
    </row>
    <row r="341" spans="5:5" ht="15.75" customHeight="1" x14ac:dyDescent="0.25">
      <c r="E341" s="80"/>
    </row>
    <row r="342" spans="5:5" ht="15.75" customHeight="1" x14ac:dyDescent="0.25">
      <c r="E342" s="80"/>
    </row>
    <row r="343" spans="5:5" ht="15.75" customHeight="1" x14ac:dyDescent="0.25">
      <c r="E343" s="80"/>
    </row>
    <row r="344" spans="5:5" ht="15.75" customHeight="1" x14ac:dyDescent="0.25">
      <c r="E344" s="80"/>
    </row>
    <row r="345" spans="5:5" ht="15.75" customHeight="1" x14ac:dyDescent="0.25">
      <c r="E345" s="80"/>
    </row>
    <row r="346" spans="5:5" ht="15.75" customHeight="1" x14ac:dyDescent="0.25">
      <c r="E346" s="80"/>
    </row>
    <row r="347" spans="5:5" ht="15.75" customHeight="1" x14ac:dyDescent="0.25">
      <c r="E347" s="80"/>
    </row>
    <row r="348" spans="5:5" ht="15.75" customHeight="1" x14ac:dyDescent="0.25">
      <c r="E348" s="80"/>
    </row>
    <row r="349" spans="5:5" ht="15.75" customHeight="1" x14ac:dyDescent="0.25">
      <c r="E349" s="80"/>
    </row>
    <row r="350" spans="5:5" ht="15.75" customHeight="1" x14ac:dyDescent="0.25">
      <c r="E350" s="80"/>
    </row>
    <row r="351" spans="5:5" ht="15.75" customHeight="1" x14ac:dyDescent="0.25">
      <c r="E351" s="80"/>
    </row>
    <row r="352" spans="5:5" ht="15.75" customHeight="1" x14ac:dyDescent="0.25">
      <c r="E352" s="80"/>
    </row>
    <row r="353" spans="5:5" ht="15.75" customHeight="1" x14ac:dyDescent="0.25">
      <c r="E353" s="80"/>
    </row>
    <row r="354" spans="5:5" ht="15.75" customHeight="1" x14ac:dyDescent="0.25">
      <c r="E354" s="80"/>
    </row>
    <row r="355" spans="5:5" ht="15.75" customHeight="1" x14ac:dyDescent="0.25">
      <c r="E355" s="80"/>
    </row>
    <row r="356" spans="5:5" ht="15.75" customHeight="1" x14ac:dyDescent="0.25">
      <c r="E356" s="80"/>
    </row>
    <row r="357" spans="5:5" ht="15.75" customHeight="1" x14ac:dyDescent="0.25">
      <c r="E357" s="80"/>
    </row>
    <row r="358" spans="5:5" ht="15.75" customHeight="1" x14ac:dyDescent="0.25">
      <c r="E358" s="80"/>
    </row>
    <row r="359" spans="5:5" ht="15.75" customHeight="1" x14ac:dyDescent="0.25">
      <c r="E359" s="80"/>
    </row>
    <row r="360" spans="5:5" ht="15.75" customHeight="1" x14ac:dyDescent="0.25">
      <c r="E360" s="80"/>
    </row>
    <row r="361" spans="5:5" ht="15.75" customHeight="1" x14ac:dyDescent="0.25">
      <c r="E361" s="80"/>
    </row>
    <row r="362" spans="5:5" ht="15.75" customHeight="1" x14ac:dyDescent="0.25">
      <c r="E362" s="80"/>
    </row>
    <row r="363" spans="5:5" ht="15.75" customHeight="1" x14ac:dyDescent="0.25">
      <c r="E363" s="80"/>
    </row>
    <row r="364" spans="5:5" ht="15.75" customHeight="1" x14ac:dyDescent="0.25">
      <c r="E364" s="80"/>
    </row>
    <row r="365" spans="5:5" ht="15.75" customHeight="1" x14ac:dyDescent="0.25">
      <c r="E365" s="80"/>
    </row>
    <row r="366" spans="5:5" ht="15.75" customHeight="1" x14ac:dyDescent="0.25">
      <c r="E366" s="80"/>
    </row>
    <row r="367" spans="5:5" ht="15.75" customHeight="1" x14ac:dyDescent="0.25">
      <c r="E367" s="80"/>
    </row>
    <row r="368" spans="5:5" ht="15.75" customHeight="1" x14ac:dyDescent="0.25">
      <c r="E368" s="80"/>
    </row>
    <row r="369" spans="5:5" ht="15.75" customHeight="1" x14ac:dyDescent="0.25">
      <c r="E369" s="80"/>
    </row>
    <row r="370" spans="5:5" ht="15.75" customHeight="1" x14ac:dyDescent="0.25">
      <c r="E370" s="80"/>
    </row>
    <row r="371" spans="5:5" ht="15.75" customHeight="1" x14ac:dyDescent="0.25">
      <c r="E371" s="80"/>
    </row>
    <row r="372" spans="5:5" ht="15.75" customHeight="1" x14ac:dyDescent="0.25">
      <c r="E372" s="80"/>
    </row>
    <row r="373" spans="5:5" ht="15.75" customHeight="1" x14ac:dyDescent="0.25">
      <c r="E373" s="80"/>
    </row>
    <row r="374" spans="5:5" ht="15.75" customHeight="1" x14ac:dyDescent="0.25">
      <c r="E374" s="80"/>
    </row>
    <row r="375" spans="5:5" ht="15.75" customHeight="1" x14ac:dyDescent="0.25">
      <c r="E375" s="80"/>
    </row>
    <row r="376" spans="5:5" ht="15.75" customHeight="1" x14ac:dyDescent="0.25">
      <c r="E376" s="80"/>
    </row>
    <row r="377" spans="5:5" ht="15.75" customHeight="1" x14ac:dyDescent="0.25">
      <c r="E377" s="80"/>
    </row>
    <row r="378" spans="5:5" ht="15.75" customHeight="1" x14ac:dyDescent="0.25">
      <c r="E378" s="80"/>
    </row>
    <row r="379" spans="5:5" ht="15.75" customHeight="1" x14ac:dyDescent="0.25">
      <c r="E379" s="80"/>
    </row>
    <row r="380" spans="5:5" ht="15.75" customHeight="1" x14ac:dyDescent="0.25">
      <c r="E380" s="80"/>
    </row>
    <row r="381" spans="5:5" ht="15.75" customHeight="1" x14ac:dyDescent="0.25">
      <c r="E381" s="80"/>
    </row>
    <row r="382" spans="5:5" ht="15.75" customHeight="1" x14ac:dyDescent="0.25">
      <c r="E382" s="80"/>
    </row>
    <row r="383" spans="5:5" ht="15.75" customHeight="1" x14ac:dyDescent="0.25">
      <c r="E383" s="80"/>
    </row>
    <row r="384" spans="5:5" ht="15.75" customHeight="1" x14ac:dyDescent="0.25">
      <c r="E384" s="80"/>
    </row>
    <row r="385" spans="5:5" ht="15.75" customHeight="1" x14ac:dyDescent="0.25">
      <c r="E385" s="80"/>
    </row>
    <row r="386" spans="5:5" ht="15.75" customHeight="1" x14ac:dyDescent="0.25">
      <c r="E386" s="80"/>
    </row>
    <row r="387" spans="5:5" ht="15.75" customHeight="1" x14ac:dyDescent="0.25">
      <c r="E387" s="80"/>
    </row>
    <row r="388" spans="5:5" ht="15.75" customHeight="1" x14ac:dyDescent="0.25">
      <c r="E388" s="80"/>
    </row>
    <row r="389" spans="5:5" ht="15.75" customHeight="1" x14ac:dyDescent="0.25">
      <c r="E389" s="80"/>
    </row>
    <row r="390" spans="5:5" ht="15.75" customHeight="1" x14ac:dyDescent="0.25">
      <c r="E390" s="80"/>
    </row>
    <row r="391" spans="5:5" ht="15.75" customHeight="1" x14ac:dyDescent="0.25">
      <c r="E391" s="80"/>
    </row>
    <row r="392" spans="5:5" ht="15.75" customHeight="1" x14ac:dyDescent="0.25">
      <c r="E392" s="80"/>
    </row>
    <row r="393" spans="5:5" ht="15.75" customHeight="1" x14ac:dyDescent="0.25">
      <c r="E393" s="80"/>
    </row>
    <row r="394" spans="5:5" ht="15.75" customHeight="1" x14ac:dyDescent="0.25">
      <c r="E394" s="80"/>
    </row>
    <row r="395" spans="5:5" ht="15.75" customHeight="1" x14ac:dyDescent="0.25">
      <c r="E395" s="80"/>
    </row>
    <row r="396" spans="5:5" ht="15.75" customHeight="1" x14ac:dyDescent="0.25">
      <c r="E396" s="80"/>
    </row>
    <row r="397" spans="5:5" ht="15.75" customHeight="1" x14ac:dyDescent="0.25">
      <c r="E397" s="80"/>
    </row>
    <row r="398" spans="5:5" ht="15.75" customHeight="1" x14ac:dyDescent="0.25">
      <c r="E398" s="80"/>
    </row>
    <row r="399" spans="5:5" ht="15.75" customHeight="1" x14ac:dyDescent="0.25">
      <c r="E399" s="80"/>
    </row>
    <row r="400" spans="5:5" ht="15.75" customHeight="1" x14ac:dyDescent="0.25">
      <c r="E400" s="80"/>
    </row>
    <row r="401" spans="5:5" ht="15.75" customHeight="1" x14ac:dyDescent="0.25">
      <c r="E401" s="80"/>
    </row>
    <row r="402" spans="5:5" ht="15.75" customHeight="1" x14ac:dyDescent="0.25">
      <c r="E402" s="80"/>
    </row>
    <row r="403" spans="5:5" ht="15.75" customHeight="1" x14ac:dyDescent="0.25">
      <c r="E403" s="80"/>
    </row>
    <row r="404" spans="5:5" ht="15.75" customHeight="1" x14ac:dyDescent="0.25">
      <c r="E404" s="80"/>
    </row>
    <row r="405" spans="5:5" ht="15.75" customHeight="1" x14ac:dyDescent="0.25">
      <c r="E405" s="80"/>
    </row>
    <row r="406" spans="5:5" ht="15.75" customHeight="1" x14ac:dyDescent="0.25">
      <c r="E406" s="80"/>
    </row>
    <row r="407" spans="5:5" ht="15.75" customHeight="1" x14ac:dyDescent="0.25">
      <c r="E407" s="80"/>
    </row>
    <row r="408" spans="5:5" ht="15.75" customHeight="1" x14ac:dyDescent="0.25">
      <c r="E408" s="80"/>
    </row>
    <row r="409" spans="5:5" ht="15.75" customHeight="1" x14ac:dyDescent="0.25">
      <c r="E409" s="80"/>
    </row>
    <row r="410" spans="5:5" ht="15.75" customHeight="1" x14ac:dyDescent="0.25">
      <c r="E410" s="80"/>
    </row>
    <row r="411" spans="5:5" ht="15.75" customHeight="1" x14ac:dyDescent="0.25">
      <c r="E411" s="80"/>
    </row>
    <row r="412" spans="5:5" ht="15.75" customHeight="1" x14ac:dyDescent="0.25">
      <c r="E412" s="80"/>
    </row>
    <row r="413" spans="5:5" ht="15.75" customHeight="1" x14ac:dyDescent="0.25">
      <c r="E413" s="80"/>
    </row>
    <row r="414" spans="5:5" ht="15.75" customHeight="1" x14ac:dyDescent="0.25">
      <c r="E414" s="80"/>
    </row>
    <row r="415" spans="5:5" ht="15.75" customHeight="1" x14ac:dyDescent="0.25">
      <c r="E415" s="80"/>
    </row>
    <row r="416" spans="5:5" ht="15.75" customHeight="1" x14ac:dyDescent="0.25">
      <c r="E416" s="80"/>
    </row>
    <row r="417" spans="5:5" ht="15.75" customHeight="1" x14ac:dyDescent="0.25">
      <c r="E417" s="80"/>
    </row>
    <row r="418" spans="5:5" ht="15.75" customHeight="1" x14ac:dyDescent="0.25">
      <c r="E418" s="80"/>
    </row>
    <row r="419" spans="5:5" ht="15.75" customHeight="1" x14ac:dyDescent="0.25">
      <c r="E419" s="80"/>
    </row>
    <row r="420" spans="5:5" ht="15.75" customHeight="1" x14ac:dyDescent="0.25">
      <c r="E420" s="80"/>
    </row>
    <row r="421" spans="5:5" ht="15.75" customHeight="1" x14ac:dyDescent="0.25">
      <c r="E421" s="80"/>
    </row>
    <row r="422" spans="5:5" ht="15.75" customHeight="1" x14ac:dyDescent="0.25">
      <c r="E422" s="80"/>
    </row>
    <row r="423" spans="5:5" ht="15.75" customHeight="1" x14ac:dyDescent="0.25">
      <c r="E423" s="80"/>
    </row>
    <row r="424" spans="5:5" ht="15.75" customHeight="1" x14ac:dyDescent="0.25">
      <c r="E424" s="80"/>
    </row>
    <row r="425" spans="5:5" ht="15.75" customHeight="1" x14ac:dyDescent="0.25">
      <c r="E425" s="80"/>
    </row>
    <row r="426" spans="5:5" ht="15.75" customHeight="1" x14ac:dyDescent="0.25">
      <c r="E426" s="80"/>
    </row>
    <row r="427" spans="5:5" ht="15.75" customHeight="1" x14ac:dyDescent="0.25">
      <c r="E427" s="80"/>
    </row>
    <row r="428" spans="5:5" ht="15.75" customHeight="1" x14ac:dyDescent="0.25">
      <c r="E428" s="80"/>
    </row>
    <row r="429" spans="5:5" ht="15.75" customHeight="1" x14ac:dyDescent="0.25">
      <c r="E429" s="80"/>
    </row>
    <row r="430" spans="5:5" ht="15.75" customHeight="1" x14ac:dyDescent="0.25">
      <c r="E430" s="80"/>
    </row>
    <row r="431" spans="5:5" ht="15.75" customHeight="1" x14ac:dyDescent="0.25">
      <c r="E431" s="80"/>
    </row>
    <row r="432" spans="5:5" ht="15.75" customHeight="1" x14ac:dyDescent="0.25">
      <c r="E432" s="80"/>
    </row>
    <row r="433" spans="5:5" ht="15.75" customHeight="1" x14ac:dyDescent="0.25">
      <c r="E433" s="80"/>
    </row>
    <row r="434" spans="5:5" ht="15.75" customHeight="1" x14ac:dyDescent="0.25">
      <c r="E434" s="80"/>
    </row>
    <row r="435" spans="5:5" ht="15.75" customHeight="1" x14ac:dyDescent="0.25">
      <c r="E435" s="80"/>
    </row>
    <row r="436" spans="5:5" ht="15.75" customHeight="1" x14ac:dyDescent="0.25">
      <c r="E436" s="80"/>
    </row>
    <row r="437" spans="5:5" ht="15.75" customHeight="1" x14ac:dyDescent="0.25">
      <c r="E437" s="80"/>
    </row>
    <row r="438" spans="5:5" ht="15.75" customHeight="1" x14ac:dyDescent="0.25">
      <c r="E438" s="80"/>
    </row>
    <row r="439" spans="5:5" ht="15.75" customHeight="1" x14ac:dyDescent="0.25">
      <c r="E439" s="80"/>
    </row>
    <row r="440" spans="5:5" ht="15.75" customHeight="1" x14ac:dyDescent="0.25">
      <c r="E440" s="80"/>
    </row>
    <row r="441" spans="5:5" ht="15.75" customHeight="1" x14ac:dyDescent="0.25">
      <c r="E441" s="80"/>
    </row>
    <row r="442" spans="5:5" ht="15.75" customHeight="1" x14ac:dyDescent="0.25">
      <c r="E442" s="80"/>
    </row>
    <row r="443" spans="5:5" ht="15.75" customHeight="1" x14ac:dyDescent="0.25">
      <c r="E443" s="80"/>
    </row>
    <row r="444" spans="5:5" ht="15.75" customHeight="1" x14ac:dyDescent="0.25">
      <c r="E444" s="80"/>
    </row>
    <row r="445" spans="5:5" ht="15.75" customHeight="1" x14ac:dyDescent="0.25">
      <c r="E445" s="80"/>
    </row>
    <row r="446" spans="5:5" ht="15.75" customHeight="1" x14ac:dyDescent="0.25">
      <c r="E446" s="80"/>
    </row>
    <row r="447" spans="5:5" ht="15.75" customHeight="1" x14ac:dyDescent="0.25">
      <c r="E447" s="80"/>
    </row>
    <row r="448" spans="5:5" ht="15.75" customHeight="1" x14ac:dyDescent="0.25">
      <c r="E448" s="80"/>
    </row>
    <row r="449" spans="5:5" ht="15.75" customHeight="1" x14ac:dyDescent="0.25">
      <c r="E449" s="80"/>
    </row>
    <row r="450" spans="5:5" ht="15.75" customHeight="1" x14ac:dyDescent="0.25">
      <c r="E450" s="80"/>
    </row>
    <row r="451" spans="5:5" ht="15.75" customHeight="1" x14ac:dyDescent="0.25">
      <c r="E451" s="80"/>
    </row>
    <row r="452" spans="5:5" ht="15.75" customHeight="1" x14ac:dyDescent="0.25">
      <c r="E452" s="80"/>
    </row>
    <row r="453" spans="5:5" ht="15.75" customHeight="1" x14ac:dyDescent="0.25">
      <c r="E453" s="80"/>
    </row>
    <row r="454" spans="5:5" ht="15.75" customHeight="1" x14ac:dyDescent="0.25">
      <c r="E454" s="80"/>
    </row>
    <row r="455" spans="5:5" ht="15.75" customHeight="1" x14ac:dyDescent="0.25">
      <c r="E455" s="80"/>
    </row>
    <row r="456" spans="5:5" ht="15.75" customHeight="1" x14ac:dyDescent="0.25">
      <c r="E456" s="80"/>
    </row>
    <row r="457" spans="5:5" ht="15.75" customHeight="1" x14ac:dyDescent="0.25">
      <c r="E457" s="80"/>
    </row>
    <row r="458" spans="5:5" ht="15.75" customHeight="1" x14ac:dyDescent="0.25">
      <c r="E458" s="80"/>
    </row>
    <row r="459" spans="5:5" ht="15.75" customHeight="1" x14ac:dyDescent="0.25">
      <c r="E459" s="80"/>
    </row>
    <row r="460" spans="5:5" ht="15.75" customHeight="1" x14ac:dyDescent="0.25">
      <c r="E460" s="80"/>
    </row>
    <row r="461" spans="5:5" ht="15.75" customHeight="1" x14ac:dyDescent="0.25">
      <c r="E461" s="80"/>
    </row>
    <row r="462" spans="5:5" ht="15.75" customHeight="1" x14ac:dyDescent="0.25">
      <c r="E462" s="80"/>
    </row>
    <row r="463" spans="5:5" ht="15.75" customHeight="1" x14ac:dyDescent="0.25">
      <c r="E463" s="80"/>
    </row>
    <row r="464" spans="5:5" ht="15.75" customHeight="1" x14ac:dyDescent="0.25">
      <c r="E464" s="80"/>
    </row>
    <row r="465" spans="5:5" ht="15.75" customHeight="1" x14ac:dyDescent="0.25">
      <c r="E465" s="80"/>
    </row>
    <row r="466" spans="5:5" ht="15.75" customHeight="1" x14ac:dyDescent="0.25">
      <c r="E466" s="80"/>
    </row>
    <row r="467" spans="5:5" ht="15.75" customHeight="1" x14ac:dyDescent="0.25">
      <c r="E467" s="80"/>
    </row>
    <row r="468" spans="5:5" ht="15.75" customHeight="1" x14ac:dyDescent="0.25">
      <c r="E468" s="80"/>
    </row>
    <row r="469" spans="5:5" ht="15.75" customHeight="1" x14ac:dyDescent="0.25">
      <c r="E469" s="80"/>
    </row>
    <row r="470" spans="5:5" ht="15.75" customHeight="1" x14ac:dyDescent="0.25">
      <c r="E470" s="80"/>
    </row>
    <row r="471" spans="5:5" ht="15.75" customHeight="1" x14ac:dyDescent="0.25">
      <c r="E471" s="80"/>
    </row>
    <row r="472" spans="5:5" ht="15.75" customHeight="1" x14ac:dyDescent="0.25">
      <c r="E472" s="80"/>
    </row>
    <row r="473" spans="5:5" ht="15.75" customHeight="1" x14ac:dyDescent="0.25">
      <c r="E473" s="80"/>
    </row>
    <row r="474" spans="5:5" ht="15.75" customHeight="1" x14ac:dyDescent="0.25">
      <c r="E474" s="80"/>
    </row>
    <row r="475" spans="5:5" ht="15.75" customHeight="1" x14ac:dyDescent="0.25">
      <c r="E475" s="80"/>
    </row>
    <row r="476" spans="5:5" ht="15.75" customHeight="1" x14ac:dyDescent="0.25">
      <c r="E476" s="80"/>
    </row>
    <row r="477" spans="5:5" ht="15.75" customHeight="1" x14ac:dyDescent="0.25">
      <c r="E477" s="80"/>
    </row>
    <row r="478" spans="5:5" ht="15.75" customHeight="1" x14ac:dyDescent="0.25">
      <c r="E478" s="80"/>
    </row>
    <row r="479" spans="5:5" ht="15.75" customHeight="1" x14ac:dyDescent="0.25">
      <c r="E479" s="80"/>
    </row>
    <row r="480" spans="5:5" ht="15.75" customHeight="1" x14ac:dyDescent="0.25">
      <c r="E480" s="80"/>
    </row>
    <row r="481" spans="5:5" ht="15.75" customHeight="1" x14ac:dyDescent="0.25">
      <c r="E481" s="80"/>
    </row>
    <row r="482" spans="5:5" ht="15.75" customHeight="1" x14ac:dyDescent="0.25">
      <c r="E482" s="80"/>
    </row>
    <row r="483" spans="5:5" ht="15.75" customHeight="1" x14ac:dyDescent="0.25">
      <c r="E483" s="80"/>
    </row>
    <row r="484" spans="5:5" ht="15.75" customHeight="1" x14ac:dyDescent="0.25">
      <c r="E484" s="80"/>
    </row>
    <row r="485" spans="5:5" ht="15.75" customHeight="1" x14ac:dyDescent="0.25">
      <c r="E485" s="80"/>
    </row>
    <row r="486" spans="5:5" ht="15.75" customHeight="1" x14ac:dyDescent="0.25">
      <c r="E486" s="80"/>
    </row>
    <row r="487" spans="5:5" ht="15.75" customHeight="1" x14ac:dyDescent="0.25">
      <c r="E487" s="80"/>
    </row>
    <row r="488" spans="5:5" ht="15.75" customHeight="1" x14ac:dyDescent="0.25">
      <c r="E488" s="80"/>
    </row>
    <row r="489" spans="5:5" ht="15.75" customHeight="1" x14ac:dyDescent="0.25">
      <c r="E489" s="80"/>
    </row>
    <row r="490" spans="5:5" ht="15.75" customHeight="1" x14ac:dyDescent="0.25">
      <c r="E490" s="80"/>
    </row>
    <row r="491" spans="5:5" ht="15.75" customHeight="1" x14ac:dyDescent="0.25">
      <c r="E491" s="80"/>
    </row>
    <row r="492" spans="5:5" ht="15.75" customHeight="1" x14ac:dyDescent="0.25">
      <c r="E492" s="80"/>
    </row>
    <row r="493" spans="5:5" ht="15.75" customHeight="1" x14ac:dyDescent="0.25">
      <c r="E493" s="80"/>
    </row>
    <row r="494" spans="5:5" ht="15.75" customHeight="1" x14ac:dyDescent="0.25">
      <c r="E494" s="80"/>
    </row>
    <row r="495" spans="5:5" ht="15.75" customHeight="1" x14ac:dyDescent="0.25">
      <c r="E495" s="80"/>
    </row>
    <row r="496" spans="5:5" ht="15.75" customHeight="1" x14ac:dyDescent="0.25">
      <c r="E496" s="80"/>
    </row>
    <row r="497" spans="5:5" ht="15.75" customHeight="1" x14ac:dyDescent="0.25">
      <c r="E497" s="80"/>
    </row>
    <row r="498" spans="5:5" ht="15.75" customHeight="1" x14ac:dyDescent="0.25">
      <c r="E498" s="80"/>
    </row>
    <row r="499" spans="5:5" ht="15.75" customHeight="1" x14ac:dyDescent="0.25">
      <c r="E499" s="80"/>
    </row>
    <row r="500" spans="5:5" ht="15.75" customHeight="1" x14ac:dyDescent="0.25">
      <c r="E500" s="80"/>
    </row>
    <row r="501" spans="5:5" ht="15.75" customHeight="1" x14ac:dyDescent="0.25">
      <c r="E501" s="80"/>
    </row>
    <row r="502" spans="5:5" ht="15.75" customHeight="1" x14ac:dyDescent="0.25">
      <c r="E502" s="80"/>
    </row>
    <row r="503" spans="5:5" ht="15.75" customHeight="1" x14ac:dyDescent="0.25">
      <c r="E503" s="80"/>
    </row>
    <row r="504" spans="5:5" ht="15.75" customHeight="1" x14ac:dyDescent="0.25">
      <c r="E504" s="80"/>
    </row>
    <row r="505" spans="5:5" ht="15.75" customHeight="1" x14ac:dyDescent="0.25">
      <c r="E505" s="80"/>
    </row>
    <row r="506" spans="5:5" ht="15.75" customHeight="1" x14ac:dyDescent="0.25">
      <c r="E506" s="80"/>
    </row>
    <row r="507" spans="5:5" ht="15.75" customHeight="1" x14ac:dyDescent="0.25">
      <c r="E507" s="80"/>
    </row>
    <row r="508" spans="5:5" ht="15.75" customHeight="1" x14ac:dyDescent="0.25">
      <c r="E508" s="80"/>
    </row>
    <row r="509" spans="5:5" ht="15.75" customHeight="1" x14ac:dyDescent="0.25">
      <c r="E509" s="80"/>
    </row>
    <row r="510" spans="5:5" ht="15.75" customHeight="1" x14ac:dyDescent="0.25">
      <c r="E510" s="80"/>
    </row>
    <row r="511" spans="5:5" ht="15.75" customHeight="1" x14ac:dyDescent="0.25">
      <c r="E511" s="80"/>
    </row>
    <row r="512" spans="5:5" ht="15.75" customHeight="1" x14ac:dyDescent="0.25">
      <c r="E512" s="80"/>
    </row>
    <row r="513" spans="5:5" ht="15.75" customHeight="1" x14ac:dyDescent="0.25">
      <c r="E513" s="80"/>
    </row>
    <row r="514" spans="5:5" ht="15.75" customHeight="1" x14ac:dyDescent="0.25">
      <c r="E514" s="80"/>
    </row>
    <row r="515" spans="5:5" ht="15.75" customHeight="1" x14ac:dyDescent="0.25">
      <c r="E515" s="80"/>
    </row>
    <row r="516" spans="5:5" ht="15.75" customHeight="1" x14ac:dyDescent="0.25">
      <c r="E516" s="80"/>
    </row>
    <row r="517" spans="5:5" ht="15.75" customHeight="1" x14ac:dyDescent="0.25">
      <c r="E517" s="80"/>
    </row>
    <row r="518" spans="5:5" ht="15.75" customHeight="1" x14ac:dyDescent="0.25">
      <c r="E518" s="80"/>
    </row>
    <row r="519" spans="5:5" ht="15.75" customHeight="1" x14ac:dyDescent="0.25">
      <c r="E519" s="80"/>
    </row>
    <row r="520" spans="5:5" ht="15.75" customHeight="1" x14ac:dyDescent="0.25">
      <c r="E520" s="80"/>
    </row>
    <row r="521" spans="5:5" ht="15.75" customHeight="1" x14ac:dyDescent="0.25">
      <c r="E521" s="80"/>
    </row>
    <row r="522" spans="5:5" ht="15.75" customHeight="1" x14ac:dyDescent="0.25">
      <c r="E522" s="80"/>
    </row>
    <row r="523" spans="5:5" ht="15.75" customHeight="1" x14ac:dyDescent="0.25">
      <c r="E523" s="80"/>
    </row>
    <row r="524" spans="5:5" ht="15.75" customHeight="1" x14ac:dyDescent="0.25">
      <c r="E524" s="80"/>
    </row>
    <row r="525" spans="5:5" ht="15.75" customHeight="1" x14ac:dyDescent="0.25">
      <c r="E525" s="80"/>
    </row>
    <row r="526" spans="5:5" ht="15.75" customHeight="1" x14ac:dyDescent="0.25">
      <c r="E526" s="80"/>
    </row>
    <row r="527" spans="5:5" ht="15.75" customHeight="1" x14ac:dyDescent="0.25">
      <c r="E527" s="80"/>
    </row>
    <row r="528" spans="5:5" ht="15.75" customHeight="1" x14ac:dyDescent="0.25">
      <c r="E528" s="80"/>
    </row>
    <row r="529" spans="5:5" ht="15.75" customHeight="1" x14ac:dyDescent="0.25">
      <c r="E529" s="80"/>
    </row>
    <row r="530" spans="5:5" ht="15.75" customHeight="1" x14ac:dyDescent="0.25">
      <c r="E530" s="80"/>
    </row>
    <row r="531" spans="5:5" ht="15.75" customHeight="1" x14ac:dyDescent="0.25">
      <c r="E531" s="80"/>
    </row>
    <row r="532" spans="5:5" ht="15.75" customHeight="1" x14ac:dyDescent="0.25">
      <c r="E532" s="80"/>
    </row>
    <row r="533" spans="5:5" ht="15.75" customHeight="1" x14ac:dyDescent="0.25">
      <c r="E533" s="80"/>
    </row>
    <row r="534" spans="5:5" ht="15.75" customHeight="1" x14ac:dyDescent="0.25">
      <c r="E534" s="80"/>
    </row>
    <row r="535" spans="5:5" ht="15.75" customHeight="1" x14ac:dyDescent="0.25">
      <c r="E535" s="80"/>
    </row>
    <row r="536" spans="5:5" ht="15.75" customHeight="1" x14ac:dyDescent="0.25">
      <c r="E536" s="80"/>
    </row>
    <row r="537" spans="5:5" ht="15.75" customHeight="1" x14ac:dyDescent="0.25">
      <c r="E537" s="80"/>
    </row>
    <row r="538" spans="5:5" ht="15.75" customHeight="1" x14ac:dyDescent="0.25">
      <c r="E538" s="80"/>
    </row>
    <row r="539" spans="5:5" ht="15.75" customHeight="1" x14ac:dyDescent="0.25">
      <c r="E539" s="80"/>
    </row>
    <row r="540" spans="5:5" ht="15.75" customHeight="1" x14ac:dyDescent="0.25">
      <c r="E540" s="80"/>
    </row>
    <row r="541" spans="5:5" ht="15.75" customHeight="1" x14ac:dyDescent="0.25">
      <c r="E541" s="80"/>
    </row>
    <row r="542" spans="5:5" ht="15.75" customHeight="1" x14ac:dyDescent="0.25">
      <c r="E542" s="80"/>
    </row>
    <row r="543" spans="5:5" ht="15.75" customHeight="1" x14ac:dyDescent="0.25">
      <c r="E543" s="80"/>
    </row>
    <row r="544" spans="5:5" ht="15.75" customHeight="1" x14ac:dyDescent="0.25">
      <c r="E544" s="80"/>
    </row>
    <row r="545" spans="5:5" ht="15.75" customHeight="1" x14ac:dyDescent="0.25">
      <c r="E545" s="80"/>
    </row>
    <row r="546" spans="5:5" ht="15.75" customHeight="1" x14ac:dyDescent="0.25">
      <c r="E546" s="80"/>
    </row>
    <row r="547" spans="5:5" ht="15.75" customHeight="1" x14ac:dyDescent="0.25">
      <c r="E547" s="80"/>
    </row>
    <row r="548" spans="5:5" ht="15.75" customHeight="1" x14ac:dyDescent="0.25">
      <c r="E548" s="80"/>
    </row>
    <row r="549" spans="5:5" ht="15.75" customHeight="1" x14ac:dyDescent="0.25">
      <c r="E549" s="80"/>
    </row>
    <row r="550" spans="5:5" ht="15.75" customHeight="1" x14ac:dyDescent="0.25">
      <c r="E550" s="80"/>
    </row>
    <row r="551" spans="5:5" ht="15.75" customHeight="1" x14ac:dyDescent="0.25">
      <c r="E551" s="80"/>
    </row>
    <row r="552" spans="5:5" ht="15.75" customHeight="1" x14ac:dyDescent="0.25">
      <c r="E552" s="80"/>
    </row>
    <row r="553" spans="5:5" ht="15.75" customHeight="1" x14ac:dyDescent="0.25">
      <c r="E553" s="80"/>
    </row>
    <row r="554" spans="5:5" ht="15.75" customHeight="1" x14ac:dyDescent="0.25">
      <c r="E554" s="80"/>
    </row>
    <row r="555" spans="5:5" ht="15.75" customHeight="1" x14ac:dyDescent="0.25">
      <c r="E555" s="80"/>
    </row>
    <row r="556" spans="5:5" ht="15.75" customHeight="1" x14ac:dyDescent="0.25">
      <c r="E556" s="80"/>
    </row>
    <row r="557" spans="5:5" ht="15.75" customHeight="1" x14ac:dyDescent="0.25">
      <c r="E557" s="80"/>
    </row>
    <row r="558" spans="5:5" ht="15.75" customHeight="1" x14ac:dyDescent="0.25">
      <c r="E558" s="80"/>
    </row>
    <row r="559" spans="5:5" ht="15.75" customHeight="1" x14ac:dyDescent="0.25">
      <c r="E559" s="80"/>
    </row>
    <row r="560" spans="5:5" ht="15.75" customHeight="1" x14ac:dyDescent="0.25">
      <c r="E560" s="80"/>
    </row>
    <row r="561" spans="5:5" ht="15.75" customHeight="1" x14ac:dyDescent="0.25">
      <c r="E561" s="80"/>
    </row>
    <row r="562" spans="5:5" ht="15.75" customHeight="1" x14ac:dyDescent="0.25">
      <c r="E562" s="80"/>
    </row>
    <row r="563" spans="5:5" ht="15.75" customHeight="1" x14ac:dyDescent="0.25">
      <c r="E563" s="80"/>
    </row>
    <row r="564" spans="5:5" ht="15.75" customHeight="1" x14ac:dyDescent="0.25">
      <c r="E564" s="80"/>
    </row>
    <row r="565" spans="5:5" ht="15.75" customHeight="1" x14ac:dyDescent="0.25">
      <c r="E565" s="80"/>
    </row>
    <row r="566" spans="5:5" ht="15.75" customHeight="1" x14ac:dyDescent="0.25">
      <c r="E566" s="80"/>
    </row>
    <row r="567" spans="5:5" ht="15.75" customHeight="1" x14ac:dyDescent="0.25">
      <c r="E567" s="80"/>
    </row>
    <row r="568" spans="5:5" ht="15.75" customHeight="1" x14ac:dyDescent="0.25">
      <c r="E568" s="80"/>
    </row>
    <row r="569" spans="5:5" ht="15.75" customHeight="1" x14ac:dyDescent="0.25">
      <c r="E569" s="80"/>
    </row>
    <row r="570" spans="5:5" ht="15.75" customHeight="1" x14ac:dyDescent="0.25">
      <c r="E570" s="80"/>
    </row>
    <row r="571" spans="5:5" ht="15.75" customHeight="1" x14ac:dyDescent="0.25">
      <c r="E571" s="80"/>
    </row>
    <row r="572" spans="5:5" ht="15.75" customHeight="1" x14ac:dyDescent="0.25">
      <c r="E572" s="80"/>
    </row>
    <row r="573" spans="5:5" ht="15.75" customHeight="1" x14ac:dyDescent="0.25">
      <c r="E573" s="80"/>
    </row>
    <row r="574" spans="5:5" ht="15.75" customHeight="1" x14ac:dyDescent="0.25">
      <c r="E574" s="80"/>
    </row>
    <row r="575" spans="5:5" ht="15.75" customHeight="1" x14ac:dyDescent="0.25">
      <c r="E575" s="80"/>
    </row>
    <row r="576" spans="5:5" ht="15.75" customHeight="1" x14ac:dyDescent="0.25">
      <c r="E576" s="80"/>
    </row>
    <row r="577" spans="5:5" ht="15.75" customHeight="1" x14ac:dyDescent="0.25">
      <c r="E577" s="80"/>
    </row>
    <row r="578" spans="5:5" ht="15.75" customHeight="1" x14ac:dyDescent="0.25">
      <c r="E578" s="80"/>
    </row>
    <row r="579" spans="5:5" ht="15.75" customHeight="1" x14ac:dyDescent="0.25">
      <c r="E579" s="80"/>
    </row>
    <row r="580" spans="5:5" ht="15.75" customHeight="1" x14ac:dyDescent="0.25">
      <c r="E580" s="80"/>
    </row>
    <row r="581" spans="5:5" ht="15.75" customHeight="1" x14ac:dyDescent="0.25">
      <c r="E581" s="80"/>
    </row>
    <row r="582" spans="5:5" ht="15.75" customHeight="1" x14ac:dyDescent="0.25">
      <c r="E582" s="80"/>
    </row>
    <row r="583" spans="5:5" ht="15.75" customHeight="1" x14ac:dyDescent="0.25">
      <c r="E583" s="80"/>
    </row>
    <row r="584" spans="5:5" ht="15.75" customHeight="1" x14ac:dyDescent="0.25">
      <c r="E584" s="80"/>
    </row>
    <row r="585" spans="5:5" ht="15.75" customHeight="1" x14ac:dyDescent="0.25">
      <c r="E585" s="80"/>
    </row>
    <row r="586" spans="5:5" ht="15.75" customHeight="1" x14ac:dyDescent="0.25">
      <c r="E586" s="80"/>
    </row>
    <row r="587" spans="5:5" ht="15.75" customHeight="1" x14ac:dyDescent="0.25">
      <c r="E587" s="80"/>
    </row>
    <row r="588" spans="5:5" ht="15.75" customHeight="1" x14ac:dyDescent="0.25">
      <c r="E588" s="80"/>
    </row>
    <row r="589" spans="5:5" ht="15.75" customHeight="1" x14ac:dyDescent="0.25">
      <c r="E589" s="80"/>
    </row>
    <row r="590" spans="5:5" ht="15.75" customHeight="1" x14ac:dyDescent="0.25">
      <c r="E590" s="80"/>
    </row>
    <row r="591" spans="5:5" ht="15.75" customHeight="1" x14ac:dyDescent="0.25">
      <c r="E591" s="80"/>
    </row>
    <row r="592" spans="5:5" ht="15.75" customHeight="1" x14ac:dyDescent="0.25">
      <c r="E592" s="80"/>
    </row>
    <row r="593" spans="5:5" ht="15.75" customHeight="1" x14ac:dyDescent="0.25">
      <c r="E593" s="80"/>
    </row>
    <row r="594" spans="5:5" ht="15.75" customHeight="1" x14ac:dyDescent="0.25">
      <c r="E594" s="80"/>
    </row>
    <row r="595" spans="5:5" ht="15.75" customHeight="1" x14ac:dyDescent="0.25">
      <c r="E595" s="80"/>
    </row>
    <row r="596" spans="5:5" ht="15.75" customHeight="1" x14ac:dyDescent="0.25">
      <c r="E596" s="80"/>
    </row>
    <row r="597" spans="5:5" ht="15.75" customHeight="1" x14ac:dyDescent="0.25">
      <c r="E597" s="80"/>
    </row>
    <row r="598" spans="5:5" ht="15.75" customHeight="1" x14ac:dyDescent="0.25">
      <c r="E598" s="80"/>
    </row>
    <row r="599" spans="5:5" ht="15.75" customHeight="1" x14ac:dyDescent="0.25">
      <c r="E599" s="80"/>
    </row>
    <row r="600" spans="5:5" ht="15.75" customHeight="1" x14ac:dyDescent="0.25">
      <c r="E600" s="80"/>
    </row>
    <row r="601" spans="5:5" ht="15.75" customHeight="1" x14ac:dyDescent="0.25">
      <c r="E601" s="80"/>
    </row>
    <row r="602" spans="5:5" ht="15.75" customHeight="1" x14ac:dyDescent="0.25">
      <c r="E602" s="80"/>
    </row>
    <row r="603" spans="5:5" ht="15.75" customHeight="1" x14ac:dyDescent="0.25">
      <c r="E603" s="80"/>
    </row>
    <row r="604" spans="5:5" ht="15.75" customHeight="1" x14ac:dyDescent="0.25">
      <c r="E604" s="80"/>
    </row>
    <row r="605" spans="5:5" ht="15.75" customHeight="1" x14ac:dyDescent="0.25">
      <c r="E605" s="80"/>
    </row>
    <row r="606" spans="5:5" ht="15.75" customHeight="1" x14ac:dyDescent="0.25">
      <c r="E606" s="80"/>
    </row>
    <row r="607" spans="5:5" ht="15.75" customHeight="1" x14ac:dyDescent="0.25">
      <c r="E607" s="80"/>
    </row>
    <row r="608" spans="5:5" ht="15.75" customHeight="1" x14ac:dyDescent="0.25">
      <c r="E608" s="80"/>
    </row>
    <row r="609" spans="5:5" ht="15.75" customHeight="1" x14ac:dyDescent="0.25">
      <c r="E609" s="80"/>
    </row>
    <row r="610" spans="5:5" ht="15.75" customHeight="1" x14ac:dyDescent="0.25">
      <c r="E610" s="80"/>
    </row>
    <row r="611" spans="5:5" ht="15.75" customHeight="1" x14ac:dyDescent="0.25">
      <c r="E611" s="80"/>
    </row>
    <row r="612" spans="5:5" ht="15.75" customHeight="1" x14ac:dyDescent="0.25">
      <c r="E612" s="80"/>
    </row>
    <row r="613" spans="5:5" ht="15.75" customHeight="1" x14ac:dyDescent="0.25">
      <c r="E613" s="80"/>
    </row>
    <row r="614" spans="5:5" ht="15.75" customHeight="1" x14ac:dyDescent="0.25">
      <c r="E614" s="80"/>
    </row>
    <row r="615" spans="5:5" ht="15.75" customHeight="1" x14ac:dyDescent="0.25">
      <c r="E615" s="80"/>
    </row>
    <row r="616" spans="5:5" ht="15.75" customHeight="1" x14ac:dyDescent="0.25">
      <c r="E616" s="80"/>
    </row>
    <row r="617" spans="5:5" ht="15.75" customHeight="1" x14ac:dyDescent="0.25">
      <c r="E617" s="80"/>
    </row>
    <row r="618" spans="5:5" ht="15.75" customHeight="1" x14ac:dyDescent="0.25">
      <c r="E618" s="80"/>
    </row>
    <row r="619" spans="5:5" ht="15.75" customHeight="1" x14ac:dyDescent="0.25">
      <c r="E619" s="80"/>
    </row>
    <row r="620" spans="5:5" ht="15.75" customHeight="1" x14ac:dyDescent="0.25">
      <c r="E620" s="80"/>
    </row>
    <row r="621" spans="5:5" ht="15.75" customHeight="1" x14ac:dyDescent="0.25">
      <c r="E621" s="80"/>
    </row>
    <row r="622" spans="5:5" ht="15.75" customHeight="1" x14ac:dyDescent="0.25">
      <c r="E622" s="80"/>
    </row>
    <row r="623" spans="5:5" ht="15.75" customHeight="1" x14ac:dyDescent="0.25">
      <c r="E623" s="80"/>
    </row>
    <row r="624" spans="5:5" ht="15.75" customHeight="1" x14ac:dyDescent="0.25">
      <c r="E624" s="80"/>
    </row>
    <row r="625" spans="5:5" ht="15.75" customHeight="1" x14ac:dyDescent="0.25">
      <c r="E625" s="80"/>
    </row>
    <row r="626" spans="5:5" ht="15.75" customHeight="1" x14ac:dyDescent="0.25">
      <c r="E626" s="80"/>
    </row>
    <row r="627" spans="5:5" ht="15.75" customHeight="1" x14ac:dyDescent="0.25">
      <c r="E627" s="80"/>
    </row>
    <row r="628" spans="5:5" ht="15.75" customHeight="1" x14ac:dyDescent="0.25">
      <c r="E628" s="80"/>
    </row>
    <row r="629" spans="5:5" ht="15.75" customHeight="1" x14ac:dyDescent="0.25">
      <c r="E629" s="80"/>
    </row>
    <row r="630" spans="5:5" ht="15.75" customHeight="1" x14ac:dyDescent="0.25">
      <c r="E630" s="80"/>
    </row>
    <row r="631" spans="5:5" ht="15.75" customHeight="1" x14ac:dyDescent="0.25">
      <c r="E631" s="80"/>
    </row>
    <row r="632" spans="5:5" ht="15.75" customHeight="1" x14ac:dyDescent="0.25">
      <c r="E632" s="80"/>
    </row>
    <row r="633" spans="5:5" ht="15.75" customHeight="1" x14ac:dyDescent="0.25">
      <c r="E633" s="80"/>
    </row>
    <row r="634" spans="5:5" ht="15.75" customHeight="1" x14ac:dyDescent="0.25">
      <c r="E634" s="80"/>
    </row>
    <row r="635" spans="5:5" ht="15.75" customHeight="1" x14ac:dyDescent="0.25">
      <c r="E635" s="80"/>
    </row>
    <row r="636" spans="5:5" ht="15.75" customHeight="1" x14ac:dyDescent="0.25">
      <c r="E636" s="80"/>
    </row>
    <row r="637" spans="5:5" ht="15.75" customHeight="1" x14ac:dyDescent="0.25">
      <c r="E637" s="80"/>
    </row>
    <row r="638" spans="5:5" ht="15.75" customHeight="1" x14ac:dyDescent="0.25">
      <c r="E638" s="80"/>
    </row>
    <row r="639" spans="5:5" ht="15.75" customHeight="1" x14ac:dyDescent="0.25">
      <c r="E639" s="80"/>
    </row>
    <row r="640" spans="5:5" ht="15.75" customHeight="1" x14ac:dyDescent="0.25">
      <c r="E640" s="80"/>
    </row>
    <row r="641" spans="5:5" ht="15.75" customHeight="1" x14ac:dyDescent="0.25">
      <c r="E641" s="80"/>
    </row>
    <row r="642" spans="5:5" ht="15.75" customHeight="1" x14ac:dyDescent="0.25">
      <c r="E642" s="80"/>
    </row>
    <row r="643" spans="5:5" ht="15.75" customHeight="1" x14ac:dyDescent="0.25">
      <c r="E643" s="80"/>
    </row>
    <row r="644" spans="5:5" ht="15.75" customHeight="1" x14ac:dyDescent="0.25">
      <c r="E644" s="80"/>
    </row>
    <row r="645" spans="5:5" ht="15.75" customHeight="1" x14ac:dyDescent="0.25">
      <c r="E645" s="80"/>
    </row>
    <row r="646" spans="5:5" ht="15.75" customHeight="1" x14ac:dyDescent="0.25">
      <c r="E646" s="80"/>
    </row>
    <row r="647" spans="5:5" ht="15.75" customHeight="1" x14ac:dyDescent="0.25">
      <c r="E647" s="80"/>
    </row>
    <row r="648" spans="5:5" ht="15.75" customHeight="1" x14ac:dyDescent="0.25">
      <c r="E648" s="80"/>
    </row>
    <row r="649" spans="5:5" ht="15.75" customHeight="1" x14ac:dyDescent="0.25">
      <c r="E649" s="80"/>
    </row>
    <row r="650" spans="5:5" ht="15.75" customHeight="1" x14ac:dyDescent="0.25">
      <c r="E650" s="80"/>
    </row>
    <row r="651" spans="5:5" ht="15.75" customHeight="1" x14ac:dyDescent="0.25">
      <c r="E651" s="80"/>
    </row>
    <row r="652" spans="5:5" ht="15.75" customHeight="1" x14ac:dyDescent="0.25">
      <c r="E652" s="80"/>
    </row>
    <row r="653" spans="5:5" ht="15.75" customHeight="1" x14ac:dyDescent="0.25">
      <c r="E653" s="80"/>
    </row>
    <row r="654" spans="5:5" ht="15.75" customHeight="1" x14ac:dyDescent="0.25">
      <c r="E654" s="80"/>
    </row>
    <row r="655" spans="5:5" ht="15.75" customHeight="1" x14ac:dyDescent="0.25">
      <c r="E655" s="80"/>
    </row>
    <row r="656" spans="5:5" ht="15.75" customHeight="1" x14ac:dyDescent="0.25">
      <c r="E656" s="80"/>
    </row>
    <row r="657" spans="5:5" ht="15.75" customHeight="1" x14ac:dyDescent="0.25">
      <c r="E657" s="80"/>
    </row>
    <row r="658" spans="5:5" ht="15.75" customHeight="1" x14ac:dyDescent="0.25">
      <c r="E658" s="80"/>
    </row>
    <row r="659" spans="5:5" ht="15.75" customHeight="1" x14ac:dyDescent="0.25">
      <c r="E659" s="80"/>
    </row>
    <row r="660" spans="5:5" ht="15.75" customHeight="1" x14ac:dyDescent="0.25">
      <c r="E660" s="80"/>
    </row>
    <row r="661" spans="5:5" ht="15.75" customHeight="1" x14ac:dyDescent="0.25">
      <c r="E661" s="80"/>
    </row>
    <row r="662" spans="5:5" ht="15.75" customHeight="1" x14ac:dyDescent="0.25">
      <c r="E662" s="80"/>
    </row>
    <row r="663" spans="5:5" ht="15.75" customHeight="1" x14ac:dyDescent="0.25">
      <c r="E663" s="80"/>
    </row>
    <row r="664" spans="5:5" ht="15.75" customHeight="1" x14ac:dyDescent="0.25">
      <c r="E664" s="80"/>
    </row>
    <row r="665" spans="5:5" ht="15.75" customHeight="1" x14ac:dyDescent="0.25">
      <c r="E665" s="80"/>
    </row>
    <row r="666" spans="5:5" ht="15.75" customHeight="1" x14ac:dyDescent="0.25">
      <c r="E666" s="80"/>
    </row>
    <row r="667" spans="5:5" ht="15.75" customHeight="1" x14ac:dyDescent="0.25">
      <c r="E667" s="80"/>
    </row>
    <row r="668" spans="5:5" ht="15.75" customHeight="1" x14ac:dyDescent="0.25">
      <c r="E668" s="80"/>
    </row>
    <row r="669" spans="5:5" ht="15.75" customHeight="1" x14ac:dyDescent="0.25">
      <c r="E669" s="80"/>
    </row>
    <row r="670" spans="5:5" ht="15.75" customHeight="1" x14ac:dyDescent="0.25">
      <c r="E670" s="80"/>
    </row>
    <row r="671" spans="5:5" ht="15.75" customHeight="1" x14ac:dyDescent="0.25">
      <c r="E671" s="80"/>
    </row>
    <row r="672" spans="5:5" ht="15.75" customHeight="1" x14ac:dyDescent="0.25">
      <c r="E672" s="80"/>
    </row>
    <row r="673" spans="5:5" ht="15.75" customHeight="1" x14ac:dyDescent="0.25">
      <c r="E673" s="80"/>
    </row>
    <row r="674" spans="5:5" ht="15.75" customHeight="1" x14ac:dyDescent="0.25">
      <c r="E674" s="80"/>
    </row>
    <row r="675" spans="5:5" ht="15.75" customHeight="1" x14ac:dyDescent="0.25">
      <c r="E675" s="80"/>
    </row>
    <row r="676" spans="5:5" ht="15.75" customHeight="1" x14ac:dyDescent="0.25">
      <c r="E676" s="80"/>
    </row>
    <row r="677" spans="5:5" ht="15.75" customHeight="1" x14ac:dyDescent="0.25">
      <c r="E677" s="80"/>
    </row>
    <row r="678" spans="5:5" ht="15.75" customHeight="1" x14ac:dyDescent="0.25">
      <c r="E678" s="80"/>
    </row>
    <row r="679" spans="5:5" ht="15.75" customHeight="1" x14ac:dyDescent="0.25">
      <c r="E679" s="80"/>
    </row>
    <row r="680" spans="5:5" ht="15.75" customHeight="1" x14ac:dyDescent="0.25">
      <c r="E680" s="80"/>
    </row>
    <row r="681" spans="5:5" ht="15.75" customHeight="1" x14ac:dyDescent="0.25">
      <c r="E681" s="80"/>
    </row>
    <row r="682" spans="5:5" ht="15.75" customHeight="1" x14ac:dyDescent="0.25">
      <c r="E682" s="80"/>
    </row>
    <row r="683" spans="5:5" ht="15.75" customHeight="1" x14ac:dyDescent="0.25">
      <c r="E683" s="80"/>
    </row>
    <row r="684" spans="5:5" ht="15.75" customHeight="1" x14ac:dyDescent="0.25">
      <c r="E684" s="80"/>
    </row>
    <row r="685" spans="5:5" ht="15.75" customHeight="1" x14ac:dyDescent="0.25">
      <c r="E685" s="80"/>
    </row>
    <row r="686" spans="5:5" ht="15.75" customHeight="1" x14ac:dyDescent="0.25">
      <c r="E686" s="80"/>
    </row>
    <row r="687" spans="5:5" ht="15.75" customHeight="1" x14ac:dyDescent="0.25">
      <c r="E687" s="80"/>
    </row>
    <row r="688" spans="5:5" ht="15.75" customHeight="1" x14ac:dyDescent="0.25">
      <c r="E688" s="80"/>
    </row>
    <row r="689" spans="5:5" ht="15.75" customHeight="1" x14ac:dyDescent="0.25">
      <c r="E689" s="80"/>
    </row>
    <row r="690" spans="5:5" ht="15.75" customHeight="1" x14ac:dyDescent="0.25">
      <c r="E690" s="80"/>
    </row>
    <row r="691" spans="5:5" ht="15.75" customHeight="1" x14ac:dyDescent="0.25">
      <c r="E691" s="80"/>
    </row>
    <row r="692" spans="5:5" ht="15.75" customHeight="1" x14ac:dyDescent="0.25">
      <c r="E692" s="80"/>
    </row>
    <row r="693" spans="5:5" ht="15.75" customHeight="1" x14ac:dyDescent="0.25">
      <c r="E693" s="80"/>
    </row>
    <row r="694" spans="5:5" ht="15.75" customHeight="1" x14ac:dyDescent="0.25">
      <c r="E694" s="80"/>
    </row>
    <row r="695" spans="5:5" ht="15.75" customHeight="1" x14ac:dyDescent="0.25">
      <c r="E695" s="80"/>
    </row>
    <row r="696" spans="5:5" ht="15.75" customHeight="1" x14ac:dyDescent="0.25">
      <c r="E696" s="80"/>
    </row>
    <row r="697" spans="5:5" ht="15.75" customHeight="1" x14ac:dyDescent="0.25">
      <c r="E697" s="80"/>
    </row>
    <row r="698" spans="5:5" ht="15.75" customHeight="1" x14ac:dyDescent="0.25">
      <c r="E698" s="80"/>
    </row>
    <row r="699" spans="5:5" ht="15.75" customHeight="1" x14ac:dyDescent="0.25">
      <c r="E699" s="80"/>
    </row>
    <row r="700" spans="5:5" ht="15.75" customHeight="1" x14ac:dyDescent="0.25">
      <c r="E700" s="80"/>
    </row>
    <row r="701" spans="5:5" ht="15.75" customHeight="1" x14ac:dyDescent="0.25">
      <c r="E701" s="80"/>
    </row>
    <row r="702" spans="5:5" ht="15.75" customHeight="1" x14ac:dyDescent="0.25">
      <c r="E702" s="80"/>
    </row>
    <row r="703" spans="5:5" ht="15.75" customHeight="1" x14ac:dyDescent="0.25">
      <c r="E703" s="80"/>
    </row>
    <row r="704" spans="5:5" ht="15.75" customHeight="1" x14ac:dyDescent="0.25">
      <c r="E704" s="80"/>
    </row>
    <row r="705" spans="5:5" ht="15.75" customHeight="1" x14ac:dyDescent="0.25">
      <c r="E705" s="80"/>
    </row>
    <row r="706" spans="5:5" ht="15.75" customHeight="1" x14ac:dyDescent="0.25">
      <c r="E706" s="80"/>
    </row>
    <row r="707" spans="5:5" ht="15.75" customHeight="1" x14ac:dyDescent="0.25">
      <c r="E707" s="80"/>
    </row>
    <row r="708" spans="5:5" ht="15.75" customHeight="1" x14ac:dyDescent="0.25">
      <c r="E708" s="80"/>
    </row>
    <row r="709" spans="5:5" ht="15.75" customHeight="1" x14ac:dyDescent="0.25">
      <c r="E709" s="80"/>
    </row>
    <row r="710" spans="5:5" ht="15.75" customHeight="1" x14ac:dyDescent="0.25">
      <c r="E710" s="80"/>
    </row>
    <row r="711" spans="5:5" ht="15.75" customHeight="1" x14ac:dyDescent="0.25">
      <c r="E711" s="80"/>
    </row>
    <row r="712" spans="5:5" ht="15.75" customHeight="1" x14ac:dyDescent="0.25">
      <c r="E712" s="80"/>
    </row>
    <row r="713" spans="5:5" ht="15.75" customHeight="1" x14ac:dyDescent="0.25">
      <c r="E713" s="80"/>
    </row>
    <row r="714" spans="5:5" ht="15.75" customHeight="1" x14ac:dyDescent="0.25">
      <c r="E714" s="80"/>
    </row>
    <row r="715" spans="5:5" ht="15.75" customHeight="1" x14ac:dyDescent="0.25">
      <c r="E715" s="80"/>
    </row>
    <row r="716" spans="5:5" ht="15.75" customHeight="1" x14ac:dyDescent="0.25">
      <c r="E716" s="80"/>
    </row>
    <row r="717" spans="5:5" ht="15.75" customHeight="1" x14ac:dyDescent="0.25">
      <c r="E717" s="80"/>
    </row>
    <row r="718" spans="5:5" ht="15.75" customHeight="1" x14ac:dyDescent="0.25">
      <c r="E718" s="80"/>
    </row>
    <row r="719" spans="5:5" ht="15.75" customHeight="1" x14ac:dyDescent="0.25">
      <c r="E719" s="80"/>
    </row>
    <row r="720" spans="5:5" ht="15.75" customHeight="1" x14ac:dyDescent="0.25">
      <c r="E720" s="80"/>
    </row>
    <row r="721" spans="5:5" ht="15.75" customHeight="1" x14ac:dyDescent="0.25">
      <c r="E721" s="80"/>
    </row>
    <row r="722" spans="5:5" ht="15.75" customHeight="1" x14ac:dyDescent="0.25">
      <c r="E722" s="80"/>
    </row>
    <row r="723" spans="5:5" ht="15.75" customHeight="1" x14ac:dyDescent="0.25">
      <c r="E723" s="80"/>
    </row>
    <row r="724" spans="5:5" ht="15.75" customHeight="1" x14ac:dyDescent="0.25">
      <c r="E724" s="80"/>
    </row>
    <row r="725" spans="5:5" ht="15.75" customHeight="1" x14ac:dyDescent="0.25">
      <c r="E725" s="80"/>
    </row>
    <row r="726" spans="5:5" ht="15.75" customHeight="1" x14ac:dyDescent="0.25">
      <c r="E726" s="80"/>
    </row>
    <row r="727" spans="5:5" ht="15.75" customHeight="1" x14ac:dyDescent="0.25">
      <c r="E727" s="80"/>
    </row>
    <row r="728" spans="5:5" ht="15.75" customHeight="1" x14ac:dyDescent="0.25">
      <c r="E728" s="80"/>
    </row>
    <row r="729" spans="5:5" ht="15.75" customHeight="1" x14ac:dyDescent="0.25">
      <c r="E729" s="80"/>
    </row>
    <row r="730" spans="5:5" ht="15.75" customHeight="1" x14ac:dyDescent="0.25">
      <c r="E730" s="80"/>
    </row>
    <row r="731" spans="5:5" ht="15.75" customHeight="1" x14ac:dyDescent="0.25">
      <c r="E731" s="80"/>
    </row>
    <row r="732" spans="5:5" ht="15.75" customHeight="1" x14ac:dyDescent="0.25">
      <c r="E732" s="80"/>
    </row>
    <row r="733" spans="5:5" ht="15.75" customHeight="1" x14ac:dyDescent="0.25">
      <c r="E733" s="80"/>
    </row>
    <row r="734" spans="5:5" ht="15.75" customHeight="1" x14ac:dyDescent="0.25">
      <c r="E734" s="80"/>
    </row>
    <row r="735" spans="5:5" ht="15.75" customHeight="1" x14ac:dyDescent="0.25">
      <c r="E735" s="80"/>
    </row>
    <row r="736" spans="5:5" ht="15.75" customHeight="1" x14ac:dyDescent="0.25">
      <c r="E736" s="80"/>
    </row>
    <row r="737" spans="5:5" ht="15.75" customHeight="1" x14ac:dyDescent="0.25">
      <c r="E737" s="80"/>
    </row>
    <row r="738" spans="5:5" ht="15.75" customHeight="1" x14ac:dyDescent="0.25">
      <c r="E738" s="80"/>
    </row>
    <row r="739" spans="5:5" ht="15.75" customHeight="1" x14ac:dyDescent="0.25">
      <c r="E739" s="80"/>
    </row>
    <row r="740" spans="5:5" ht="15.75" customHeight="1" x14ac:dyDescent="0.25">
      <c r="E740" s="80"/>
    </row>
    <row r="741" spans="5:5" ht="15.75" customHeight="1" x14ac:dyDescent="0.25">
      <c r="E741" s="80"/>
    </row>
    <row r="742" spans="5:5" ht="15.75" customHeight="1" x14ac:dyDescent="0.25">
      <c r="E742" s="80"/>
    </row>
    <row r="743" spans="5:5" ht="15.75" customHeight="1" x14ac:dyDescent="0.25">
      <c r="E743" s="80"/>
    </row>
    <row r="744" spans="5:5" ht="15.75" customHeight="1" x14ac:dyDescent="0.25">
      <c r="E744" s="80"/>
    </row>
    <row r="745" spans="5:5" ht="15.75" customHeight="1" x14ac:dyDescent="0.25">
      <c r="E745" s="80"/>
    </row>
    <row r="746" spans="5:5" ht="15.75" customHeight="1" x14ac:dyDescent="0.25">
      <c r="E746" s="80"/>
    </row>
    <row r="747" spans="5:5" ht="15.75" customHeight="1" x14ac:dyDescent="0.25">
      <c r="E747" s="80"/>
    </row>
    <row r="748" spans="5:5" ht="15.75" customHeight="1" x14ac:dyDescent="0.25">
      <c r="E748" s="80"/>
    </row>
    <row r="749" spans="5:5" ht="15.75" customHeight="1" x14ac:dyDescent="0.25">
      <c r="E749" s="80"/>
    </row>
    <row r="750" spans="5:5" ht="15.75" customHeight="1" x14ac:dyDescent="0.25">
      <c r="E750" s="80"/>
    </row>
    <row r="751" spans="5:5" ht="15.75" customHeight="1" x14ac:dyDescent="0.25">
      <c r="E751" s="80"/>
    </row>
    <row r="752" spans="5:5" ht="15.75" customHeight="1" x14ac:dyDescent="0.25">
      <c r="E752" s="80"/>
    </row>
    <row r="753" spans="5:5" ht="15.75" customHeight="1" x14ac:dyDescent="0.25">
      <c r="E753" s="80"/>
    </row>
    <row r="754" spans="5:5" ht="15.75" customHeight="1" x14ac:dyDescent="0.25">
      <c r="E754" s="80"/>
    </row>
    <row r="755" spans="5:5" ht="15.75" customHeight="1" x14ac:dyDescent="0.25">
      <c r="E755" s="80"/>
    </row>
    <row r="756" spans="5:5" ht="15.75" customHeight="1" x14ac:dyDescent="0.25">
      <c r="E756" s="80"/>
    </row>
    <row r="757" spans="5:5" ht="15.75" customHeight="1" x14ac:dyDescent="0.25">
      <c r="E757" s="80"/>
    </row>
    <row r="758" spans="5:5" ht="15.75" customHeight="1" x14ac:dyDescent="0.25">
      <c r="E758" s="80"/>
    </row>
    <row r="759" spans="5:5" ht="15.75" customHeight="1" x14ac:dyDescent="0.25">
      <c r="E759" s="80"/>
    </row>
    <row r="760" spans="5:5" ht="15.75" customHeight="1" x14ac:dyDescent="0.25">
      <c r="E760" s="80"/>
    </row>
    <row r="761" spans="5:5" ht="15.75" customHeight="1" x14ac:dyDescent="0.25">
      <c r="E761" s="80"/>
    </row>
    <row r="762" spans="5:5" ht="15.75" customHeight="1" x14ac:dyDescent="0.25">
      <c r="E762" s="80"/>
    </row>
    <row r="763" spans="5:5" ht="15.75" customHeight="1" x14ac:dyDescent="0.25">
      <c r="E763" s="80"/>
    </row>
    <row r="764" spans="5:5" ht="15.75" customHeight="1" x14ac:dyDescent="0.25">
      <c r="E764" s="80"/>
    </row>
    <row r="765" spans="5:5" ht="15.75" customHeight="1" x14ac:dyDescent="0.25">
      <c r="E765" s="80"/>
    </row>
    <row r="766" spans="5:5" ht="15.75" customHeight="1" x14ac:dyDescent="0.25">
      <c r="E766" s="80"/>
    </row>
    <row r="767" spans="5:5" ht="15.75" customHeight="1" x14ac:dyDescent="0.25">
      <c r="E767" s="80"/>
    </row>
    <row r="768" spans="5:5" ht="15.75" customHeight="1" x14ac:dyDescent="0.25">
      <c r="E768" s="80"/>
    </row>
    <row r="769" spans="5:5" ht="15.75" customHeight="1" x14ac:dyDescent="0.25">
      <c r="E769" s="80"/>
    </row>
    <row r="770" spans="5:5" ht="15.75" customHeight="1" x14ac:dyDescent="0.25">
      <c r="E770" s="80"/>
    </row>
    <row r="771" spans="5:5" ht="15.75" customHeight="1" x14ac:dyDescent="0.25">
      <c r="E771" s="80"/>
    </row>
    <row r="772" spans="5:5" ht="15.75" customHeight="1" x14ac:dyDescent="0.25">
      <c r="E772" s="80"/>
    </row>
    <row r="773" spans="5:5" ht="15.75" customHeight="1" x14ac:dyDescent="0.25">
      <c r="E773" s="80"/>
    </row>
    <row r="774" spans="5:5" ht="15.75" customHeight="1" x14ac:dyDescent="0.25">
      <c r="E774" s="80"/>
    </row>
    <row r="775" spans="5:5" ht="15.75" customHeight="1" x14ac:dyDescent="0.25">
      <c r="E775" s="80"/>
    </row>
    <row r="776" spans="5:5" ht="15.75" customHeight="1" x14ac:dyDescent="0.25">
      <c r="E776" s="80"/>
    </row>
    <row r="777" spans="5:5" ht="15.75" customHeight="1" x14ac:dyDescent="0.25">
      <c r="E777" s="80"/>
    </row>
    <row r="778" spans="5:5" ht="15.75" customHeight="1" x14ac:dyDescent="0.25">
      <c r="E778" s="80"/>
    </row>
    <row r="779" spans="5:5" ht="15.75" customHeight="1" x14ac:dyDescent="0.25">
      <c r="E779" s="80"/>
    </row>
    <row r="780" spans="5:5" ht="15.75" customHeight="1" x14ac:dyDescent="0.25">
      <c r="E780" s="80"/>
    </row>
    <row r="781" spans="5:5" ht="15.75" customHeight="1" x14ac:dyDescent="0.25">
      <c r="E781" s="80"/>
    </row>
    <row r="782" spans="5:5" ht="15.75" customHeight="1" x14ac:dyDescent="0.25">
      <c r="E782" s="80"/>
    </row>
    <row r="783" spans="5:5" ht="15.75" customHeight="1" x14ac:dyDescent="0.25">
      <c r="E783" s="80"/>
    </row>
    <row r="784" spans="5:5" ht="15.75" customHeight="1" x14ac:dyDescent="0.25">
      <c r="E784" s="80"/>
    </row>
    <row r="785" spans="5:5" ht="15.75" customHeight="1" x14ac:dyDescent="0.25">
      <c r="E785" s="80"/>
    </row>
    <row r="786" spans="5:5" ht="15.75" customHeight="1" x14ac:dyDescent="0.25">
      <c r="E786" s="80"/>
    </row>
    <row r="787" spans="5:5" ht="15.75" customHeight="1" x14ac:dyDescent="0.25">
      <c r="E787" s="80"/>
    </row>
    <row r="788" spans="5:5" ht="15.75" customHeight="1" x14ac:dyDescent="0.25">
      <c r="E788" s="80"/>
    </row>
    <row r="789" spans="5:5" ht="15.75" customHeight="1" x14ac:dyDescent="0.25">
      <c r="E789" s="80"/>
    </row>
    <row r="790" spans="5:5" ht="15.75" customHeight="1" x14ac:dyDescent="0.25">
      <c r="E790" s="80"/>
    </row>
    <row r="791" spans="5:5" ht="15.75" customHeight="1" x14ac:dyDescent="0.25">
      <c r="E791" s="80"/>
    </row>
    <row r="792" spans="5:5" ht="15.75" customHeight="1" x14ac:dyDescent="0.25">
      <c r="E792" s="80"/>
    </row>
    <row r="793" spans="5:5" ht="15.75" customHeight="1" x14ac:dyDescent="0.25">
      <c r="E793" s="80"/>
    </row>
    <row r="794" spans="5:5" ht="15.75" customHeight="1" x14ac:dyDescent="0.25">
      <c r="E794" s="80"/>
    </row>
    <row r="795" spans="5:5" ht="15.75" customHeight="1" x14ac:dyDescent="0.25">
      <c r="E795" s="80"/>
    </row>
    <row r="796" spans="5:5" ht="15.75" customHeight="1" x14ac:dyDescent="0.25">
      <c r="E796" s="80"/>
    </row>
    <row r="797" spans="5:5" ht="15.75" customHeight="1" x14ac:dyDescent="0.25">
      <c r="E797" s="80"/>
    </row>
    <row r="798" spans="5:5" ht="15.75" customHeight="1" x14ac:dyDescent="0.25">
      <c r="E798" s="80"/>
    </row>
    <row r="799" spans="5:5" ht="15.75" customHeight="1" x14ac:dyDescent="0.25">
      <c r="E799" s="80"/>
    </row>
    <row r="800" spans="5:5" ht="15.75" customHeight="1" x14ac:dyDescent="0.25">
      <c r="E800" s="80"/>
    </row>
    <row r="801" spans="5:5" ht="15.75" customHeight="1" x14ac:dyDescent="0.25">
      <c r="E801" s="80"/>
    </row>
    <row r="802" spans="5:5" ht="15.75" customHeight="1" x14ac:dyDescent="0.25">
      <c r="E802" s="80"/>
    </row>
    <row r="803" spans="5:5" ht="15.75" customHeight="1" x14ac:dyDescent="0.25">
      <c r="E803" s="80"/>
    </row>
    <row r="804" spans="5:5" ht="15.75" customHeight="1" x14ac:dyDescent="0.25">
      <c r="E804" s="80"/>
    </row>
    <row r="805" spans="5:5" ht="15.75" customHeight="1" x14ac:dyDescent="0.25">
      <c r="E805" s="80"/>
    </row>
    <row r="806" spans="5:5" ht="15.75" customHeight="1" x14ac:dyDescent="0.25">
      <c r="E806" s="80"/>
    </row>
    <row r="807" spans="5:5" ht="15.75" customHeight="1" x14ac:dyDescent="0.25">
      <c r="E807" s="80"/>
    </row>
    <row r="808" spans="5:5" ht="15.75" customHeight="1" x14ac:dyDescent="0.25">
      <c r="E808" s="80"/>
    </row>
    <row r="809" spans="5:5" ht="15.75" customHeight="1" x14ac:dyDescent="0.25">
      <c r="E809" s="80"/>
    </row>
    <row r="810" spans="5:5" ht="15.75" customHeight="1" x14ac:dyDescent="0.25">
      <c r="E810" s="80"/>
    </row>
    <row r="811" spans="5:5" ht="15.75" customHeight="1" x14ac:dyDescent="0.25">
      <c r="E811" s="80"/>
    </row>
    <row r="812" spans="5:5" ht="15.75" customHeight="1" x14ac:dyDescent="0.25">
      <c r="E812" s="80"/>
    </row>
    <row r="813" spans="5:5" ht="15.75" customHeight="1" x14ac:dyDescent="0.25">
      <c r="E813" s="80"/>
    </row>
    <row r="814" spans="5:5" ht="15.75" customHeight="1" x14ac:dyDescent="0.25">
      <c r="E814" s="80"/>
    </row>
    <row r="815" spans="5:5" ht="15.75" customHeight="1" x14ac:dyDescent="0.25">
      <c r="E815" s="80"/>
    </row>
    <row r="816" spans="5:5" ht="15.75" customHeight="1" x14ac:dyDescent="0.25">
      <c r="E816" s="80"/>
    </row>
    <row r="817" spans="5:5" ht="15.75" customHeight="1" x14ac:dyDescent="0.25">
      <c r="E817" s="80"/>
    </row>
    <row r="818" spans="5:5" ht="15.75" customHeight="1" x14ac:dyDescent="0.25">
      <c r="E818" s="80"/>
    </row>
    <row r="819" spans="5:5" ht="15.75" customHeight="1" x14ac:dyDescent="0.25">
      <c r="E819" s="80"/>
    </row>
    <row r="820" spans="5:5" ht="15.75" customHeight="1" x14ac:dyDescent="0.25">
      <c r="E820" s="80"/>
    </row>
    <row r="821" spans="5:5" ht="15.75" customHeight="1" x14ac:dyDescent="0.25">
      <c r="E821" s="80"/>
    </row>
    <row r="822" spans="5:5" ht="15.75" customHeight="1" x14ac:dyDescent="0.25">
      <c r="E822" s="80"/>
    </row>
    <row r="823" spans="5:5" ht="15.75" customHeight="1" x14ac:dyDescent="0.25">
      <c r="E823" s="80"/>
    </row>
    <row r="824" spans="5:5" ht="15.75" customHeight="1" x14ac:dyDescent="0.25">
      <c r="E824" s="80"/>
    </row>
    <row r="825" spans="5:5" ht="15.75" customHeight="1" x14ac:dyDescent="0.25">
      <c r="E825" s="80"/>
    </row>
    <row r="826" spans="5:5" ht="15.75" customHeight="1" x14ac:dyDescent="0.25">
      <c r="E826" s="80"/>
    </row>
    <row r="827" spans="5:5" ht="15.75" customHeight="1" x14ac:dyDescent="0.25">
      <c r="E827" s="80"/>
    </row>
    <row r="828" spans="5:5" ht="15.75" customHeight="1" x14ac:dyDescent="0.25">
      <c r="E828" s="80"/>
    </row>
    <row r="829" spans="5:5" ht="15.75" customHeight="1" x14ac:dyDescent="0.25">
      <c r="E829" s="80"/>
    </row>
    <row r="830" spans="5:5" ht="15.75" customHeight="1" x14ac:dyDescent="0.25">
      <c r="E830" s="80"/>
    </row>
    <row r="831" spans="5:5" ht="15.75" customHeight="1" x14ac:dyDescent="0.25">
      <c r="E831" s="80"/>
    </row>
    <row r="832" spans="5:5" ht="15.75" customHeight="1" x14ac:dyDescent="0.25">
      <c r="E832" s="80"/>
    </row>
    <row r="833" spans="5:5" ht="15.75" customHeight="1" x14ac:dyDescent="0.25">
      <c r="E833" s="80"/>
    </row>
    <row r="834" spans="5:5" ht="15.75" customHeight="1" x14ac:dyDescent="0.25">
      <c r="E834" s="80"/>
    </row>
    <row r="835" spans="5:5" ht="15.75" customHeight="1" x14ac:dyDescent="0.25">
      <c r="E835" s="80"/>
    </row>
    <row r="836" spans="5:5" ht="15.75" customHeight="1" x14ac:dyDescent="0.25">
      <c r="E836" s="80"/>
    </row>
    <row r="837" spans="5:5" ht="15.75" customHeight="1" x14ac:dyDescent="0.25">
      <c r="E837" s="80"/>
    </row>
    <row r="838" spans="5:5" ht="15.75" customHeight="1" x14ac:dyDescent="0.25">
      <c r="E838" s="80"/>
    </row>
    <row r="839" spans="5:5" ht="15.75" customHeight="1" x14ac:dyDescent="0.25">
      <c r="E839" s="80"/>
    </row>
    <row r="840" spans="5:5" ht="15.75" customHeight="1" x14ac:dyDescent="0.25">
      <c r="E840" s="80"/>
    </row>
    <row r="841" spans="5:5" ht="15.75" customHeight="1" x14ac:dyDescent="0.25">
      <c r="E841" s="80"/>
    </row>
    <row r="842" spans="5:5" ht="15.75" customHeight="1" x14ac:dyDescent="0.25">
      <c r="E842" s="80"/>
    </row>
    <row r="843" spans="5:5" ht="15.75" customHeight="1" x14ac:dyDescent="0.25">
      <c r="E843" s="80"/>
    </row>
    <row r="844" spans="5:5" ht="15.75" customHeight="1" x14ac:dyDescent="0.25">
      <c r="E844" s="80"/>
    </row>
    <row r="845" spans="5:5" ht="15.75" customHeight="1" x14ac:dyDescent="0.25">
      <c r="E845" s="80"/>
    </row>
    <row r="846" spans="5:5" ht="15.75" customHeight="1" x14ac:dyDescent="0.25">
      <c r="E846" s="80"/>
    </row>
    <row r="847" spans="5:5" ht="15.75" customHeight="1" x14ac:dyDescent="0.25">
      <c r="E847" s="80"/>
    </row>
    <row r="848" spans="5:5" ht="15.75" customHeight="1" x14ac:dyDescent="0.25">
      <c r="E848" s="80"/>
    </row>
    <row r="849" spans="5:5" ht="15.75" customHeight="1" x14ac:dyDescent="0.25">
      <c r="E849" s="80"/>
    </row>
    <row r="850" spans="5:5" ht="15.75" customHeight="1" x14ac:dyDescent="0.25">
      <c r="E850" s="80"/>
    </row>
    <row r="851" spans="5:5" ht="15.75" customHeight="1" x14ac:dyDescent="0.25">
      <c r="E851" s="80"/>
    </row>
    <row r="852" spans="5:5" ht="15.75" customHeight="1" x14ac:dyDescent="0.25">
      <c r="E852" s="80"/>
    </row>
    <row r="853" spans="5:5" ht="15.75" customHeight="1" x14ac:dyDescent="0.25">
      <c r="E853" s="80"/>
    </row>
    <row r="854" spans="5:5" ht="15.75" customHeight="1" x14ac:dyDescent="0.25">
      <c r="E854" s="80"/>
    </row>
    <row r="855" spans="5:5" ht="15.75" customHeight="1" x14ac:dyDescent="0.25">
      <c r="E855" s="80"/>
    </row>
    <row r="856" spans="5:5" ht="15.75" customHeight="1" x14ac:dyDescent="0.25">
      <c r="E856" s="80"/>
    </row>
    <row r="857" spans="5:5" ht="15.75" customHeight="1" x14ac:dyDescent="0.25">
      <c r="E857" s="80"/>
    </row>
    <row r="858" spans="5:5" ht="15.75" customHeight="1" x14ac:dyDescent="0.25">
      <c r="E858" s="80"/>
    </row>
    <row r="859" spans="5:5" ht="15.75" customHeight="1" x14ac:dyDescent="0.25">
      <c r="E859" s="80"/>
    </row>
    <row r="860" spans="5:5" ht="15.75" customHeight="1" x14ac:dyDescent="0.25">
      <c r="E860" s="80"/>
    </row>
    <row r="861" spans="5:5" ht="15.75" customHeight="1" x14ac:dyDescent="0.25">
      <c r="E861" s="80"/>
    </row>
    <row r="862" spans="5:5" ht="15.75" customHeight="1" x14ac:dyDescent="0.25">
      <c r="E862" s="80"/>
    </row>
    <row r="863" spans="5:5" ht="15.75" customHeight="1" x14ac:dyDescent="0.25">
      <c r="E863" s="80"/>
    </row>
    <row r="864" spans="5:5" ht="15.75" customHeight="1" x14ac:dyDescent="0.25">
      <c r="E864" s="80"/>
    </row>
    <row r="865" spans="5:5" ht="15.75" customHeight="1" x14ac:dyDescent="0.25">
      <c r="E865" s="80"/>
    </row>
    <row r="866" spans="5:5" ht="15.75" customHeight="1" x14ac:dyDescent="0.25">
      <c r="E866" s="80"/>
    </row>
    <row r="867" spans="5:5" ht="15.75" customHeight="1" x14ac:dyDescent="0.25">
      <c r="E867" s="80"/>
    </row>
    <row r="868" spans="5:5" ht="15.75" customHeight="1" x14ac:dyDescent="0.25">
      <c r="E868" s="80"/>
    </row>
    <row r="869" spans="5:5" ht="15.75" customHeight="1" x14ac:dyDescent="0.25">
      <c r="E869" s="80"/>
    </row>
    <row r="870" spans="5:5" ht="15.75" customHeight="1" x14ac:dyDescent="0.25">
      <c r="E870" s="80"/>
    </row>
    <row r="871" spans="5:5" ht="15.75" customHeight="1" x14ac:dyDescent="0.25">
      <c r="E871" s="80"/>
    </row>
    <row r="872" spans="5:5" ht="15.75" customHeight="1" x14ac:dyDescent="0.25">
      <c r="E872" s="80"/>
    </row>
    <row r="873" spans="5:5" ht="15.75" customHeight="1" x14ac:dyDescent="0.25">
      <c r="E873" s="80"/>
    </row>
    <row r="874" spans="5:5" ht="15.75" customHeight="1" x14ac:dyDescent="0.25">
      <c r="E874" s="80"/>
    </row>
    <row r="875" spans="5:5" ht="15.75" customHeight="1" x14ac:dyDescent="0.25">
      <c r="E875" s="80"/>
    </row>
    <row r="876" spans="5:5" ht="15.75" customHeight="1" x14ac:dyDescent="0.25">
      <c r="E876" s="80"/>
    </row>
    <row r="877" spans="5:5" ht="15.75" customHeight="1" x14ac:dyDescent="0.25">
      <c r="E877" s="80"/>
    </row>
    <row r="878" spans="5:5" ht="15.75" customHeight="1" x14ac:dyDescent="0.25">
      <c r="E878" s="80"/>
    </row>
    <row r="879" spans="5:5" ht="15.75" customHeight="1" x14ac:dyDescent="0.25">
      <c r="E879" s="80"/>
    </row>
    <row r="880" spans="5:5" ht="15.75" customHeight="1" x14ac:dyDescent="0.25">
      <c r="E880" s="80"/>
    </row>
    <row r="881" spans="5:5" ht="15.75" customHeight="1" x14ac:dyDescent="0.25">
      <c r="E881" s="80"/>
    </row>
    <row r="882" spans="5:5" ht="15.75" customHeight="1" x14ac:dyDescent="0.25">
      <c r="E882" s="80"/>
    </row>
    <row r="883" spans="5:5" ht="15.75" customHeight="1" x14ac:dyDescent="0.25">
      <c r="E883" s="80"/>
    </row>
    <row r="884" spans="5:5" ht="15.75" customHeight="1" x14ac:dyDescent="0.25">
      <c r="E884" s="80"/>
    </row>
    <row r="885" spans="5:5" ht="15.75" customHeight="1" x14ac:dyDescent="0.25">
      <c r="E885" s="80"/>
    </row>
    <row r="886" spans="5:5" ht="15.75" customHeight="1" x14ac:dyDescent="0.25">
      <c r="E886" s="80"/>
    </row>
    <row r="887" spans="5:5" ht="15.75" customHeight="1" x14ac:dyDescent="0.25">
      <c r="E887" s="80"/>
    </row>
    <row r="888" spans="5:5" ht="15.75" customHeight="1" x14ac:dyDescent="0.25">
      <c r="E888" s="80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880"/>
  <sheetViews>
    <sheetView workbookViewId="0">
      <pane ySplit="1" topLeftCell="A81" activePane="bottomLeft" state="frozen"/>
      <selection pane="bottomLeft" activeCell="K82" sqref="K82:K129"/>
    </sheetView>
  </sheetViews>
  <sheetFormatPr defaultColWidth="14.42578125" defaultRowHeight="15" customHeight="1" x14ac:dyDescent="0.25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5703125" customWidth="1"/>
  </cols>
  <sheetData>
    <row r="1" spans="1:27" ht="21" x14ac:dyDescent="0.35">
      <c r="A1" s="74" t="s">
        <v>1111</v>
      </c>
      <c r="B1" s="74" t="s">
        <v>2</v>
      </c>
      <c r="C1" s="74" t="s">
        <v>3</v>
      </c>
      <c r="D1" s="74" t="s">
        <v>4</v>
      </c>
      <c r="E1" s="74" t="s">
        <v>5</v>
      </c>
      <c r="F1" s="74" t="s">
        <v>6</v>
      </c>
      <c r="G1" s="74" t="s">
        <v>7</v>
      </c>
      <c r="H1" s="74" t="s">
        <v>8</v>
      </c>
      <c r="I1" s="74" t="s">
        <v>9</v>
      </c>
      <c r="J1" s="74" t="s">
        <v>10</v>
      </c>
      <c r="K1" s="74" t="s">
        <v>11</v>
      </c>
      <c r="L1" s="74" t="s">
        <v>12</v>
      </c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17.100000000000001" customHeight="1" x14ac:dyDescent="0.35">
      <c r="A2" s="171" t="s">
        <v>1111</v>
      </c>
      <c r="B2" s="159"/>
      <c r="C2" s="159" t="s">
        <v>1112</v>
      </c>
      <c r="D2" s="159">
        <v>4</v>
      </c>
      <c r="E2" s="159">
        <v>109</v>
      </c>
      <c r="F2" s="160" t="str">
        <f>+VLOOKUP(E2,Participants!$A$1:$F$1449,2,FALSE)</f>
        <v>Kamari Behrens</v>
      </c>
      <c r="G2" s="160" t="str">
        <f>+VLOOKUP(E2,Participants!$A$1:$F$1449,4,FALSE)</f>
        <v>JFK</v>
      </c>
      <c r="H2" s="160" t="str">
        <f>+VLOOKUP(E2,Participants!$A$1:$F$1449,5,FALSE)</f>
        <v>F</v>
      </c>
      <c r="I2" s="160">
        <f>+VLOOKUP(E2,Participants!$A$1:$F$1449,3,FALSE)</f>
        <v>4</v>
      </c>
      <c r="J2" s="160" t="str">
        <f>+VLOOKUP(E2,Participants!$A$1:$G$1449,7,FALSE)</f>
        <v>DEV GIRLS</v>
      </c>
      <c r="K2" s="161">
        <v>1</v>
      </c>
      <c r="L2" s="161">
        <v>10</v>
      </c>
    </row>
    <row r="3" spans="1:27" ht="17.100000000000001" customHeight="1" x14ac:dyDescent="0.35">
      <c r="A3" s="171" t="s">
        <v>1111</v>
      </c>
      <c r="B3" s="159"/>
      <c r="C3" s="159" t="s">
        <v>1113</v>
      </c>
      <c r="D3" s="159">
        <v>7</v>
      </c>
      <c r="E3" s="159">
        <v>524</v>
      </c>
      <c r="F3" s="160" t="str">
        <f>+VLOOKUP(E3,Participants!$A$1:$F$1449,2,FALSE)</f>
        <v>Bridget Burke</v>
      </c>
      <c r="G3" s="160" t="str">
        <f>+VLOOKUP(E3,Participants!$A$1:$F$1449,4,FALSE)</f>
        <v>KIL</v>
      </c>
      <c r="H3" s="160" t="str">
        <f>+VLOOKUP(E3,Participants!$A$1:$F$1449,5,FALSE)</f>
        <v>F</v>
      </c>
      <c r="I3" s="160">
        <f>+VLOOKUP(E3,Participants!$A$1:$F$1449,3,FALSE)</f>
        <v>4</v>
      </c>
      <c r="J3" s="160" t="str">
        <f>+VLOOKUP(E3,Participants!$A$1:$G$1449,7,FALSE)</f>
        <v>DEV GIRLS</v>
      </c>
      <c r="K3" s="161">
        <v>2</v>
      </c>
      <c r="L3" s="161">
        <v>8</v>
      </c>
    </row>
    <row r="4" spans="1:27" ht="17.100000000000001" customHeight="1" x14ac:dyDescent="0.35">
      <c r="A4" s="171" t="s">
        <v>1111</v>
      </c>
      <c r="B4" s="159"/>
      <c r="C4" s="159" t="s">
        <v>1114</v>
      </c>
      <c r="D4" s="159">
        <v>5</v>
      </c>
      <c r="E4" s="159">
        <v>1042</v>
      </c>
      <c r="F4" s="160" t="str">
        <f>+VLOOKUP(E4,Participants!$A$1:$F$1449,2,FALSE)</f>
        <v>Sophia Saginaw</v>
      </c>
      <c r="G4" s="160" t="str">
        <f>+VLOOKUP(E4,Participants!$A$1:$F$1449,4,FALSE)</f>
        <v>HTS</v>
      </c>
      <c r="H4" s="160" t="str">
        <f>+VLOOKUP(E4,Participants!$A$1:$F$1449,5,FALSE)</f>
        <v>F</v>
      </c>
      <c r="I4" s="160">
        <f>+VLOOKUP(E4,Participants!$A$1:$F$1449,3,FALSE)</f>
        <v>4</v>
      </c>
      <c r="J4" s="160" t="str">
        <f>+VLOOKUP(E4,Participants!$A$1:$G$1449,7,FALSE)</f>
        <v>DEV GIRLS</v>
      </c>
      <c r="K4" s="161">
        <v>3</v>
      </c>
      <c r="L4" s="161">
        <v>6</v>
      </c>
    </row>
    <row r="5" spans="1:27" ht="17.100000000000001" customHeight="1" x14ac:dyDescent="0.35">
      <c r="A5" s="171" t="s">
        <v>1111</v>
      </c>
      <c r="B5" s="159"/>
      <c r="C5" s="159" t="s">
        <v>1115</v>
      </c>
      <c r="D5" s="159">
        <v>6</v>
      </c>
      <c r="E5" s="159">
        <v>528</v>
      </c>
      <c r="F5" s="160" t="str">
        <f>+VLOOKUP(E5,Participants!$A$1:$F$1449,2,FALSE)</f>
        <v>Madeline Meeuf</v>
      </c>
      <c r="G5" s="160" t="str">
        <f>+VLOOKUP(E5,Participants!$A$1:$F$1449,4,FALSE)</f>
        <v>KIL</v>
      </c>
      <c r="H5" s="160" t="str">
        <f>+VLOOKUP(E5,Participants!$A$1:$F$1449,5,FALSE)</f>
        <v>F</v>
      </c>
      <c r="I5" s="160">
        <f>+VLOOKUP(E5,Participants!$A$1:$F$1449,3,FALSE)</f>
        <v>4</v>
      </c>
      <c r="J5" s="160" t="str">
        <f>+VLOOKUP(E5,Participants!$A$1:$G$1449,7,FALSE)</f>
        <v>DEV GIRLS</v>
      </c>
      <c r="K5" s="161">
        <v>4</v>
      </c>
      <c r="L5" s="161">
        <v>4.5</v>
      </c>
    </row>
    <row r="6" spans="1:27" ht="17.100000000000001" customHeight="1" x14ac:dyDescent="0.35">
      <c r="A6" s="171" t="s">
        <v>1111</v>
      </c>
      <c r="B6" s="159"/>
      <c r="C6" s="159" t="s">
        <v>1115</v>
      </c>
      <c r="D6" s="159">
        <v>1</v>
      </c>
      <c r="E6" s="159">
        <v>530</v>
      </c>
      <c r="F6" s="160" t="str">
        <f>+VLOOKUP(E6,Participants!$A$1:$F$1449,2,FALSE)</f>
        <v>Tessa Driehorst</v>
      </c>
      <c r="G6" s="160" t="str">
        <f>+VLOOKUP(E6,Participants!$A$1:$F$1449,4,FALSE)</f>
        <v>KIL</v>
      </c>
      <c r="H6" s="160" t="str">
        <f>+VLOOKUP(E6,Participants!$A$1:$F$1449,5,FALSE)</f>
        <v>F</v>
      </c>
      <c r="I6" s="160">
        <f>+VLOOKUP(E6,Participants!$A$1:$F$1449,3,FALSE)</f>
        <v>4</v>
      </c>
      <c r="J6" s="160" t="str">
        <f>+VLOOKUP(E6,Participants!$A$1:$G$1449,7,FALSE)</f>
        <v>DEV GIRLS</v>
      </c>
      <c r="K6" s="161">
        <v>4</v>
      </c>
      <c r="L6" s="161">
        <v>4.5</v>
      </c>
    </row>
    <row r="7" spans="1:27" ht="17.100000000000001" customHeight="1" x14ac:dyDescent="0.35">
      <c r="A7" s="171" t="s">
        <v>1111</v>
      </c>
      <c r="B7" s="159"/>
      <c r="C7" s="159" t="s">
        <v>1116</v>
      </c>
      <c r="D7" s="159">
        <v>2</v>
      </c>
      <c r="E7" s="159">
        <v>931</v>
      </c>
      <c r="F7" s="160" t="str">
        <f>+VLOOKUP(E7,Participants!$A$1:$F$1449,2,FALSE)</f>
        <v>Kate Giannetta</v>
      </c>
      <c r="G7" s="160" t="str">
        <f>+VLOOKUP(E7,Participants!$A$1:$F$1449,4,FALSE)</f>
        <v>SBS</v>
      </c>
      <c r="H7" s="160" t="str">
        <f>+VLOOKUP(E7,Participants!$A$1:$F$1449,5,FALSE)</f>
        <v>F</v>
      </c>
      <c r="I7" s="160">
        <f>+VLOOKUP(E7,Participants!$A$1:$F$1449,3,FALSE)</f>
        <v>4</v>
      </c>
      <c r="J7" s="160" t="str">
        <f>+VLOOKUP(E7,Participants!$A$1:$G$1449,7,FALSE)</f>
        <v>DEV GIRLS</v>
      </c>
      <c r="K7" s="161">
        <v>6</v>
      </c>
      <c r="L7" s="161">
        <v>3</v>
      </c>
    </row>
    <row r="8" spans="1:27" ht="17.100000000000001" customHeight="1" x14ac:dyDescent="0.35">
      <c r="A8" s="171" t="s">
        <v>1111</v>
      </c>
      <c r="B8" s="159"/>
      <c r="C8" s="159" t="s">
        <v>1117</v>
      </c>
      <c r="D8" s="159">
        <v>1</v>
      </c>
      <c r="E8" s="159">
        <v>14</v>
      </c>
      <c r="F8" s="160" t="str">
        <f>+VLOOKUP(E8,Participants!$A$1:$F$1449,2,FALSE)</f>
        <v>Anna Lazzara</v>
      </c>
      <c r="G8" s="160" t="str">
        <f>+VLOOKUP(E8,Participants!$A$1:$F$1449,4,FALSE)</f>
        <v>BFS</v>
      </c>
      <c r="H8" s="160" t="str">
        <f>+VLOOKUP(E8,Participants!$A$1:$F$1449,5,FALSE)</f>
        <v>F</v>
      </c>
      <c r="I8" s="160">
        <f>+VLOOKUP(E8,Participants!$A$1:$F$1449,3,FALSE)</f>
        <v>3</v>
      </c>
      <c r="J8" s="160" t="str">
        <f>+VLOOKUP(E8,Participants!$A$1:$G$1449,7,FALSE)</f>
        <v>DEV GIRLS</v>
      </c>
      <c r="K8" s="161">
        <v>7</v>
      </c>
      <c r="L8" s="161">
        <v>2</v>
      </c>
    </row>
    <row r="9" spans="1:27" ht="17.100000000000001" customHeight="1" x14ac:dyDescent="0.35">
      <c r="A9" s="171" t="s">
        <v>1111</v>
      </c>
      <c r="B9" s="159"/>
      <c r="C9" s="159" t="s">
        <v>1118</v>
      </c>
      <c r="D9" s="159">
        <v>2</v>
      </c>
      <c r="E9" s="159">
        <v>1039</v>
      </c>
      <c r="F9" s="160" t="str">
        <f>+VLOOKUP(E9,Participants!$A$1:$F$1449,2,FALSE)</f>
        <v>Leah Parker</v>
      </c>
      <c r="G9" s="160" t="str">
        <f>+VLOOKUP(E9,Participants!$A$1:$F$1449,4,FALSE)</f>
        <v>HTS</v>
      </c>
      <c r="H9" s="160" t="str">
        <f>+VLOOKUP(E9,Participants!$A$1:$F$1449,5,FALSE)</f>
        <v>F</v>
      </c>
      <c r="I9" s="160">
        <f>+VLOOKUP(E9,Participants!$A$1:$F$1449,3,FALSE)</f>
        <v>4</v>
      </c>
      <c r="J9" s="160" t="str">
        <f>+VLOOKUP(E9,Participants!$A$1:$G$1449,7,FALSE)</f>
        <v>DEV GIRLS</v>
      </c>
      <c r="K9" s="161">
        <v>8</v>
      </c>
      <c r="L9" s="161">
        <v>1</v>
      </c>
    </row>
    <row r="10" spans="1:27" ht="17.100000000000001" customHeight="1" x14ac:dyDescent="0.35">
      <c r="A10" s="171" t="s">
        <v>1111</v>
      </c>
      <c r="B10" s="159"/>
      <c r="C10" s="159" t="s">
        <v>1119</v>
      </c>
      <c r="D10" s="159">
        <v>7</v>
      </c>
      <c r="E10" s="159">
        <v>110</v>
      </c>
      <c r="F10" s="160" t="str">
        <f>+VLOOKUP(E10,Participants!$A$1:$F$1449,2,FALSE)</f>
        <v>Kiera Roddy</v>
      </c>
      <c r="G10" s="160" t="str">
        <f>+VLOOKUP(E10,Participants!$A$1:$F$1449,4,FALSE)</f>
        <v>JFK</v>
      </c>
      <c r="H10" s="160" t="str">
        <f>+VLOOKUP(E10,Participants!$A$1:$F$1449,5,FALSE)</f>
        <v>F</v>
      </c>
      <c r="I10" s="160">
        <f>+VLOOKUP(E10,Participants!$A$1:$F$1449,3,FALSE)</f>
        <v>4</v>
      </c>
      <c r="J10" s="160" t="str">
        <f>+VLOOKUP(E10,Participants!$A$1:$G$1449,7,FALSE)</f>
        <v>DEV GIRLS</v>
      </c>
      <c r="K10" s="160">
        <f>K9+1</f>
        <v>9</v>
      </c>
      <c r="L10" s="160"/>
    </row>
    <row r="11" spans="1:27" ht="17.100000000000001" customHeight="1" x14ac:dyDescent="0.35">
      <c r="A11" s="171" t="s">
        <v>1111</v>
      </c>
      <c r="B11" s="159"/>
      <c r="C11" s="159" t="s">
        <v>1120</v>
      </c>
      <c r="D11" s="159">
        <v>8</v>
      </c>
      <c r="E11" s="159">
        <v>1217</v>
      </c>
      <c r="F11" s="160" t="str">
        <f>+VLOOKUP(E11,Participants!$A$1:$F$1449,2,FALSE)</f>
        <v>Isabella Dudash</v>
      </c>
      <c r="G11" s="160" t="str">
        <f>+VLOOKUP(E11,Participants!$A$1:$F$1449,4,FALSE)</f>
        <v>GRE</v>
      </c>
      <c r="H11" s="160" t="str">
        <f>+VLOOKUP(E11,Participants!$A$1:$F$1449,5,FALSE)</f>
        <v>F</v>
      </c>
      <c r="I11" s="160">
        <f>+VLOOKUP(E11,Participants!$A$1:$F$1449,3,FALSE)</f>
        <v>4</v>
      </c>
      <c r="J11" s="160" t="str">
        <f>+VLOOKUP(E11,Participants!$A$1:$G$1449,7,FALSE)</f>
        <v>DEV GIRLS</v>
      </c>
      <c r="K11" s="160">
        <f t="shared" ref="K11:K71" si="0">K10+1</f>
        <v>10</v>
      </c>
      <c r="L11" s="160"/>
    </row>
    <row r="12" spans="1:27" ht="17.100000000000001" customHeight="1" x14ac:dyDescent="0.35">
      <c r="A12" s="171" t="s">
        <v>1111</v>
      </c>
      <c r="B12" s="159"/>
      <c r="C12" s="159" t="s">
        <v>1121</v>
      </c>
      <c r="D12" s="159">
        <v>5</v>
      </c>
      <c r="E12" s="159">
        <v>421</v>
      </c>
      <c r="F12" s="160" t="str">
        <f>+VLOOKUP(E12,Participants!$A$1:$F$1449,2,FALSE)</f>
        <v>Alexa Stoltz</v>
      </c>
      <c r="G12" s="160" t="str">
        <f>+VLOOKUP(E12,Participants!$A$1:$F$1449,4,FALSE)</f>
        <v>PHA</v>
      </c>
      <c r="H12" s="160" t="str">
        <f>+VLOOKUP(E12,Participants!$A$1:$F$1449,5,FALSE)</f>
        <v>F</v>
      </c>
      <c r="I12" s="160">
        <f>+VLOOKUP(E12,Participants!$A$1:$F$1449,3,FALSE)</f>
        <v>3</v>
      </c>
      <c r="J12" s="160" t="str">
        <f>+VLOOKUP(E12,Participants!$A$1:$G$1449,7,FALSE)</f>
        <v>DEV GIRLS</v>
      </c>
      <c r="K12" s="160">
        <f t="shared" si="0"/>
        <v>11</v>
      </c>
      <c r="L12" s="160"/>
    </row>
    <row r="13" spans="1:27" ht="17.100000000000001" customHeight="1" x14ac:dyDescent="0.35">
      <c r="A13" s="171" t="s">
        <v>1111</v>
      </c>
      <c r="B13" s="159"/>
      <c r="C13" s="159" t="s">
        <v>1122</v>
      </c>
      <c r="D13" s="159">
        <v>4</v>
      </c>
      <c r="E13" s="159">
        <v>688</v>
      </c>
      <c r="F13" s="160" t="str">
        <f>+VLOOKUP(E13,Participants!$A$1:$F$1449,2,FALSE)</f>
        <v>Lissy Cornell</v>
      </c>
      <c r="G13" s="160" t="str">
        <f>+VLOOKUP(E13,Participants!$A$1:$F$1449,4,FALSE)</f>
        <v>BCS</v>
      </c>
      <c r="H13" s="160" t="str">
        <f>+VLOOKUP(E13,Participants!$A$1:$F$1449,5,FALSE)</f>
        <v>F</v>
      </c>
      <c r="I13" s="160">
        <f>+VLOOKUP(E13,Participants!$A$1:$F$1449,3,FALSE)</f>
        <v>4</v>
      </c>
      <c r="J13" s="160" t="str">
        <f>+VLOOKUP(E13,Participants!$A$1:$G$1449,7,FALSE)</f>
        <v>DEV GIRLS</v>
      </c>
      <c r="K13" s="160">
        <f t="shared" si="0"/>
        <v>12</v>
      </c>
      <c r="L13" s="160"/>
    </row>
    <row r="14" spans="1:27" ht="17.100000000000001" customHeight="1" x14ac:dyDescent="0.35">
      <c r="A14" s="171" t="s">
        <v>1111</v>
      </c>
      <c r="B14" s="159"/>
      <c r="C14" s="159" t="s">
        <v>1123</v>
      </c>
      <c r="D14" s="159">
        <v>6</v>
      </c>
      <c r="E14" s="159">
        <v>525</v>
      </c>
      <c r="F14" s="160" t="str">
        <f>+VLOOKUP(E14,Participants!$A$1:$F$1449,2,FALSE)</f>
        <v>Elaina Donahue</v>
      </c>
      <c r="G14" s="160" t="str">
        <f>+VLOOKUP(E14,Participants!$A$1:$F$1449,4,FALSE)</f>
        <v>KIL</v>
      </c>
      <c r="H14" s="160" t="str">
        <f>+VLOOKUP(E14,Participants!$A$1:$F$1449,5,FALSE)</f>
        <v>F</v>
      </c>
      <c r="I14" s="160">
        <f>+VLOOKUP(E14,Participants!$A$1:$F$1449,3,FALSE)</f>
        <v>4</v>
      </c>
      <c r="J14" s="160" t="str">
        <f>+VLOOKUP(E14,Participants!$A$1:$G$1449,7,FALSE)</f>
        <v>DEV GIRLS</v>
      </c>
      <c r="K14" s="160">
        <f t="shared" si="0"/>
        <v>13</v>
      </c>
      <c r="L14" s="160"/>
    </row>
    <row r="15" spans="1:27" ht="17.100000000000001" customHeight="1" x14ac:dyDescent="0.35">
      <c r="A15" s="171" t="s">
        <v>1111</v>
      </c>
      <c r="B15" s="159"/>
      <c r="C15" s="159" t="s">
        <v>1124</v>
      </c>
      <c r="D15" s="159">
        <v>5</v>
      </c>
      <c r="E15" s="159">
        <v>1038</v>
      </c>
      <c r="F15" s="160" t="str">
        <f>+VLOOKUP(E15,Participants!$A$1:$F$1449,2,FALSE)</f>
        <v>Elise Hornyak</v>
      </c>
      <c r="G15" s="160" t="str">
        <f>+VLOOKUP(E15,Participants!$A$1:$F$1449,4,FALSE)</f>
        <v>HTS</v>
      </c>
      <c r="H15" s="160" t="str">
        <f>+VLOOKUP(E15,Participants!$A$1:$F$1449,5,FALSE)</f>
        <v>F</v>
      </c>
      <c r="I15" s="160">
        <f>+VLOOKUP(E15,Participants!$A$1:$F$1449,3,FALSE)</f>
        <v>4</v>
      </c>
      <c r="J15" s="160" t="str">
        <f>+VLOOKUP(E15,Participants!$A$1:$G$1449,7,FALSE)</f>
        <v>DEV GIRLS</v>
      </c>
      <c r="K15" s="160">
        <f t="shared" si="0"/>
        <v>14</v>
      </c>
      <c r="L15" s="160"/>
    </row>
    <row r="16" spans="1:27" ht="17.100000000000001" customHeight="1" x14ac:dyDescent="0.35">
      <c r="A16" s="171" t="s">
        <v>1111</v>
      </c>
      <c r="B16" s="159"/>
      <c r="C16" s="159" t="s">
        <v>1125</v>
      </c>
      <c r="D16" s="159">
        <v>2</v>
      </c>
      <c r="E16" s="159">
        <v>933</v>
      </c>
      <c r="F16" s="160" t="str">
        <f>+VLOOKUP(E16,Participants!$A$1:$F$1449,2,FALSE)</f>
        <v>Melina Bui</v>
      </c>
      <c r="G16" s="160" t="str">
        <f>+VLOOKUP(E16,Participants!$A$1:$F$1449,4,FALSE)</f>
        <v>SBS</v>
      </c>
      <c r="H16" s="160" t="str">
        <f>+VLOOKUP(E16,Participants!$A$1:$F$1449,5,FALSE)</f>
        <v>F</v>
      </c>
      <c r="I16" s="160">
        <f>+VLOOKUP(E16,Participants!$A$1:$F$1449,3,FALSE)</f>
        <v>4</v>
      </c>
      <c r="J16" s="160" t="str">
        <f>+VLOOKUP(E16,Participants!$A$1:$G$1449,7,FALSE)</f>
        <v>DEV GIRLS</v>
      </c>
      <c r="K16" s="160">
        <f t="shared" si="0"/>
        <v>15</v>
      </c>
      <c r="L16" s="160"/>
    </row>
    <row r="17" spans="1:12" ht="17.100000000000001" customHeight="1" x14ac:dyDescent="0.35">
      <c r="A17" s="171" t="s">
        <v>1111</v>
      </c>
      <c r="B17" s="159"/>
      <c r="C17" s="159" t="s">
        <v>1126</v>
      </c>
      <c r="D17" s="159">
        <v>1</v>
      </c>
      <c r="E17" s="159">
        <v>984</v>
      </c>
      <c r="F17" s="160" t="str">
        <f>+VLOOKUP(E17,Participants!$A$1:$F$1449,2,FALSE)</f>
        <v>Santelli Lizzy</v>
      </c>
      <c r="G17" s="160" t="str">
        <f>+VLOOKUP(E17,Participants!$A$1:$F$1449,4,FALSE)</f>
        <v>GAB</v>
      </c>
      <c r="H17" s="160" t="str">
        <f>+VLOOKUP(E17,Participants!$A$1:$F$1449,5,FALSE)</f>
        <v>F</v>
      </c>
      <c r="I17" s="160">
        <f>+VLOOKUP(E17,Participants!$A$1:$F$1449,3,FALSE)</f>
        <v>4</v>
      </c>
      <c r="J17" s="160" t="str">
        <f>+VLOOKUP(E17,Participants!$A$1:$G$1449,7,FALSE)</f>
        <v>DEV GIRLS</v>
      </c>
      <c r="K17" s="160">
        <f t="shared" si="0"/>
        <v>16</v>
      </c>
      <c r="L17" s="160"/>
    </row>
    <row r="18" spans="1:12" ht="17.100000000000001" customHeight="1" x14ac:dyDescent="0.35">
      <c r="A18" s="171" t="s">
        <v>1111</v>
      </c>
      <c r="B18" s="159"/>
      <c r="C18" s="159" t="s">
        <v>1127</v>
      </c>
      <c r="D18" s="159">
        <v>2</v>
      </c>
      <c r="E18" s="159">
        <v>264</v>
      </c>
      <c r="F18" s="160" t="str">
        <f>+VLOOKUP(E18,Participants!$A$1:$F$1449,2,FALSE)</f>
        <v>Karyna Kohut</v>
      </c>
      <c r="G18" s="160" t="str">
        <f>+VLOOKUP(E18,Participants!$A$1:$F$1449,4,FALSE)</f>
        <v>JBS</v>
      </c>
      <c r="H18" s="160" t="str">
        <f>+VLOOKUP(E18,Participants!$A$1:$F$1449,5,FALSE)</f>
        <v>F</v>
      </c>
      <c r="I18" s="160">
        <f>+VLOOKUP(E18,Participants!$A$1:$F$1449,3,FALSE)</f>
        <v>3</v>
      </c>
      <c r="J18" s="160" t="str">
        <f>+VLOOKUP(E18,Participants!$A$1:$G$1449,7,FALSE)</f>
        <v>DEV GIRLS</v>
      </c>
      <c r="K18" s="160">
        <f t="shared" si="0"/>
        <v>17</v>
      </c>
      <c r="L18" s="160"/>
    </row>
    <row r="19" spans="1:12" ht="17.100000000000001" customHeight="1" x14ac:dyDescent="0.35">
      <c r="A19" s="171" t="s">
        <v>1111</v>
      </c>
      <c r="B19" s="159"/>
      <c r="C19" s="159" t="s">
        <v>1128</v>
      </c>
      <c r="D19" s="159">
        <v>1</v>
      </c>
      <c r="E19" s="159">
        <v>11</v>
      </c>
      <c r="F19" s="160" t="str">
        <f>+VLOOKUP(E19,Participants!$A$1:$F$1449,2,FALSE)</f>
        <v>Madeline Sell</v>
      </c>
      <c r="G19" s="160" t="str">
        <f>+VLOOKUP(E19,Participants!$A$1:$F$1449,4,FALSE)</f>
        <v>BFS</v>
      </c>
      <c r="H19" s="160" t="str">
        <f>+VLOOKUP(E19,Participants!$A$1:$F$1449,5,FALSE)</f>
        <v>F</v>
      </c>
      <c r="I19" s="160">
        <f>+VLOOKUP(E19,Participants!$A$1:$F$1449,3,FALSE)</f>
        <v>2</v>
      </c>
      <c r="J19" s="160" t="str">
        <f>+VLOOKUP(E19,Participants!$A$1:$G$1449,7,FALSE)</f>
        <v>DEV GIRLS</v>
      </c>
      <c r="K19" s="160">
        <f t="shared" si="0"/>
        <v>18</v>
      </c>
      <c r="L19" s="160"/>
    </row>
    <row r="20" spans="1:12" ht="17.100000000000001" customHeight="1" x14ac:dyDescent="0.35">
      <c r="A20" s="171" t="s">
        <v>1111</v>
      </c>
      <c r="B20" s="159"/>
      <c r="C20" s="159" t="s">
        <v>1129</v>
      </c>
      <c r="D20" s="159">
        <v>8</v>
      </c>
      <c r="E20" s="159">
        <v>111</v>
      </c>
      <c r="F20" s="160" t="str">
        <f>+VLOOKUP(E20,Participants!$A$1:$F$1449,2,FALSE)</f>
        <v>Micha Mariana</v>
      </c>
      <c r="G20" s="160" t="str">
        <f>+VLOOKUP(E20,Participants!$A$1:$F$1449,4,FALSE)</f>
        <v>JFK</v>
      </c>
      <c r="H20" s="160" t="str">
        <f>+VLOOKUP(E20,Participants!$A$1:$F$1449,5,FALSE)</f>
        <v>F</v>
      </c>
      <c r="I20" s="160">
        <f>+VLOOKUP(E20,Participants!$A$1:$F$1449,3,FALSE)</f>
        <v>4</v>
      </c>
      <c r="J20" s="160" t="str">
        <f>+VLOOKUP(E20,Participants!$A$1:$G$1449,7,FALSE)</f>
        <v>DEV GIRLS</v>
      </c>
      <c r="K20" s="160">
        <f t="shared" si="0"/>
        <v>19</v>
      </c>
      <c r="L20" s="160"/>
    </row>
    <row r="21" spans="1:12" ht="17.100000000000001" customHeight="1" x14ac:dyDescent="0.35">
      <c r="A21" s="171" t="s">
        <v>1111</v>
      </c>
      <c r="B21" s="159"/>
      <c r="C21" s="159" t="s">
        <v>1130</v>
      </c>
      <c r="D21" s="159">
        <v>7</v>
      </c>
      <c r="E21" s="159">
        <v>780</v>
      </c>
      <c r="F21" s="160" t="str">
        <f>+VLOOKUP(E21,Participants!$A$1:$F$1449,2,FALSE)</f>
        <v>Kennedy Williams</v>
      </c>
      <c r="G21" s="160" t="str">
        <f>+VLOOKUP(E21,Participants!$A$1:$F$1449,4,FALSE)</f>
        <v>SRT</v>
      </c>
      <c r="H21" s="160" t="str">
        <f>+VLOOKUP(E21,Participants!$A$1:$F$1449,5,FALSE)</f>
        <v>F</v>
      </c>
      <c r="I21" s="160">
        <f>+VLOOKUP(E21,Participants!$A$1:$F$1449,3,FALSE)</f>
        <v>1</v>
      </c>
      <c r="J21" s="160" t="str">
        <f>+VLOOKUP(E21,Participants!$A$1:$G$1449,7,FALSE)</f>
        <v>DEV GIRLS</v>
      </c>
      <c r="K21" s="160">
        <f t="shared" si="0"/>
        <v>20</v>
      </c>
      <c r="L21" s="160"/>
    </row>
    <row r="22" spans="1:12" ht="17.100000000000001" customHeight="1" x14ac:dyDescent="0.35">
      <c r="A22" s="171" t="s">
        <v>1111</v>
      </c>
      <c r="B22" s="159"/>
      <c r="C22" s="159" t="s">
        <v>1132</v>
      </c>
      <c r="D22" s="159">
        <v>8</v>
      </c>
      <c r="E22" s="159">
        <v>8</v>
      </c>
      <c r="F22" s="160" t="str">
        <f>+VLOOKUP(E22,Participants!$A$1:$F$1449,2,FALSE)</f>
        <v>Caroline Sell</v>
      </c>
      <c r="G22" s="160" t="str">
        <f>+VLOOKUP(E22,Participants!$A$1:$F$1449,4,FALSE)</f>
        <v>BFS</v>
      </c>
      <c r="H22" s="160" t="str">
        <f>+VLOOKUP(E22,Participants!$A$1:$F$1449,5,FALSE)</f>
        <v>F</v>
      </c>
      <c r="I22" s="160">
        <f>+VLOOKUP(E22,Participants!$A$1:$F$1449,3,FALSE)</f>
        <v>2</v>
      </c>
      <c r="J22" s="160" t="str">
        <f>+VLOOKUP(E22,Participants!$A$1:$G$1449,7,FALSE)</f>
        <v>DEV GIRLS</v>
      </c>
      <c r="K22" s="160">
        <f t="shared" si="0"/>
        <v>21</v>
      </c>
      <c r="L22" s="160"/>
    </row>
    <row r="23" spans="1:12" ht="17.100000000000001" customHeight="1" x14ac:dyDescent="0.35">
      <c r="A23" s="171" t="s">
        <v>1111</v>
      </c>
      <c r="B23" s="159"/>
      <c r="C23" s="159" t="s">
        <v>1133</v>
      </c>
      <c r="D23" s="159">
        <v>3</v>
      </c>
      <c r="E23" s="159">
        <v>107</v>
      </c>
      <c r="F23" s="160" t="str">
        <f>+VLOOKUP(E23,Participants!$A$1:$F$1449,2,FALSE)</f>
        <v>Brynn Tomey</v>
      </c>
      <c r="G23" s="160" t="str">
        <f>+VLOOKUP(E23,Participants!$A$1:$F$1449,4,FALSE)</f>
        <v>JFK</v>
      </c>
      <c r="H23" s="160" t="str">
        <f>+VLOOKUP(E23,Participants!$A$1:$F$1449,5,FALSE)</f>
        <v>F</v>
      </c>
      <c r="I23" s="160">
        <f>+VLOOKUP(E23,Participants!$A$1:$F$1449,3,FALSE)</f>
        <v>4</v>
      </c>
      <c r="J23" s="160" t="str">
        <f>+VLOOKUP(E23,Participants!$A$1:$G$1449,7,FALSE)</f>
        <v>DEV GIRLS</v>
      </c>
      <c r="K23" s="160">
        <f t="shared" si="0"/>
        <v>22</v>
      </c>
      <c r="L23" s="160"/>
    </row>
    <row r="24" spans="1:12" ht="17.100000000000001" customHeight="1" x14ac:dyDescent="0.35">
      <c r="A24" s="171" t="s">
        <v>1111</v>
      </c>
      <c r="B24" s="159"/>
      <c r="C24" s="159" t="s">
        <v>1135</v>
      </c>
      <c r="D24" s="159">
        <v>3</v>
      </c>
      <c r="E24" s="159">
        <v>1043</v>
      </c>
      <c r="F24" s="160" t="str">
        <f>+VLOOKUP(E24,Participants!$A$1:$F$1449,2,FALSE)</f>
        <v>Zoe Woessnner</v>
      </c>
      <c r="G24" s="160" t="str">
        <f>+VLOOKUP(E24,Participants!$A$1:$F$1449,4,FALSE)</f>
        <v>HTS</v>
      </c>
      <c r="H24" s="160" t="str">
        <f>+VLOOKUP(E24,Participants!$A$1:$F$1449,5,FALSE)</f>
        <v>F</v>
      </c>
      <c r="I24" s="160">
        <f>+VLOOKUP(E24,Participants!$A$1:$F$1449,3,FALSE)</f>
        <v>4</v>
      </c>
      <c r="J24" s="160" t="str">
        <f>+VLOOKUP(E24,Participants!$A$1:$G$1449,7,FALSE)</f>
        <v>DEV GIRLS</v>
      </c>
      <c r="K24" s="160">
        <f t="shared" si="0"/>
        <v>23</v>
      </c>
      <c r="L24" s="160"/>
    </row>
    <row r="25" spans="1:12" ht="17.100000000000001" customHeight="1" x14ac:dyDescent="0.35">
      <c r="A25" s="171" t="s">
        <v>1111</v>
      </c>
      <c r="B25" s="159"/>
      <c r="C25" s="159" t="s">
        <v>1136</v>
      </c>
      <c r="D25" s="159">
        <v>3</v>
      </c>
      <c r="E25" s="159">
        <v>324</v>
      </c>
      <c r="F25" s="160" t="str">
        <f>+VLOOKUP(E25,Participants!$A$1:$F$1449,2,FALSE)</f>
        <v>Sarah Stevens</v>
      </c>
      <c r="G25" s="160" t="str">
        <f>+VLOOKUP(E25,Participants!$A$1:$F$1449,4,FALSE)</f>
        <v>BTA</v>
      </c>
      <c r="H25" s="160" t="str">
        <f>+VLOOKUP(E25,Participants!$A$1:$F$1449,5,FALSE)</f>
        <v>F</v>
      </c>
      <c r="I25" s="160">
        <f>+VLOOKUP(E25,Participants!$A$1:$F$1449,3,FALSE)</f>
        <v>4</v>
      </c>
      <c r="J25" s="160" t="str">
        <f>+VLOOKUP(E25,Participants!$A$1:$G$1449,7,FALSE)</f>
        <v>DEV GIRLS</v>
      </c>
      <c r="K25" s="160">
        <f t="shared" si="0"/>
        <v>24</v>
      </c>
      <c r="L25" s="160"/>
    </row>
    <row r="26" spans="1:12" ht="17.100000000000001" customHeight="1" x14ac:dyDescent="0.35">
      <c r="A26" s="171" t="s">
        <v>1111</v>
      </c>
      <c r="B26" s="159"/>
      <c r="C26" s="159" t="s">
        <v>1136</v>
      </c>
      <c r="D26" s="159">
        <v>5</v>
      </c>
      <c r="E26" s="159">
        <v>154</v>
      </c>
      <c r="F26" s="160" t="str">
        <f>+VLOOKUP(E26,Participants!$A$1:$F$1449,2,FALSE)</f>
        <v>Harlow Pieramici</v>
      </c>
      <c r="G26" s="160" t="str">
        <f>+VLOOKUP(E26,Participants!$A$1:$F$1449,4,FALSE)</f>
        <v>STL</v>
      </c>
      <c r="H26" s="160" t="str">
        <f>+VLOOKUP(E26,Participants!$A$1:$F$1449,5,FALSE)</f>
        <v>F</v>
      </c>
      <c r="I26" s="160">
        <f>+VLOOKUP(E26,Participants!$A$1:$F$1449,3,FALSE)</f>
        <v>3</v>
      </c>
      <c r="J26" s="160" t="str">
        <f>+VLOOKUP(E26,Participants!$A$1:$G$1449,7,FALSE)</f>
        <v>DEV GIRLS</v>
      </c>
      <c r="K26" s="160">
        <f t="shared" si="0"/>
        <v>25</v>
      </c>
      <c r="L26" s="160"/>
    </row>
    <row r="27" spans="1:12" ht="17.100000000000001" customHeight="1" x14ac:dyDescent="0.35">
      <c r="A27" s="171" t="s">
        <v>1111</v>
      </c>
      <c r="B27" s="159"/>
      <c r="C27" s="159" t="s">
        <v>1137</v>
      </c>
      <c r="D27" s="159">
        <v>6</v>
      </c>
      <c r="E27" s="159">
        <v>1036</v>
      </c>
      <c r="F27" s="160" t="str">
        <f>+VLOOKUP(E27,Participants!$A$1:$F$1449,2,FALSE)</f>
        <v>Lindsay Bressler</v>
      </c>
      <c r="G27" s="160" t="str">
        <f>+VLOOKUP(E27,Participants!$A$1:$F$1449,4,FALSE)</f>
        <v>HTS</v>
      </c>
      <c r="H27" s="160" t="str">
        <f>+VLOOKUP(E27,Participants!$A$1:$F$1449,5,FALSE)</f>
        <v>F</v>
      </c>
      <c r="I27" s="160">
        <f>+VLOOKUP(E27,Participants!$A$1:$F$1449,3,FALSE)</f>
        <v>3</v>
      </c>
      <c r="J27" s="160" t="str">
        <f>+VLOOKUP(E27,Participants!$A$1:$G$1449,7,FALSE)</f>
        <v>DEV GIRLS</v>
      </c>
      <c r="K27" s="160">
        <f t="shared" si="0"/>
        <v>26</v>
      </c>
      <c r="L27" s="160"/>
    </row>
    <row r="28" spans="1:12" ht="17.100000000000001" customHeight="1" x14ac:dyDescent="0.35">
      <c r="A28" s="171" t="s">
        <v>1111</v>
      </c>
      <c r="B28" s="159"/>
      <c r="C28" s="159" t="s">
        <v>1138</v>
      </c>
      <c r="D28" s="159">
        <v>1</v>
      </c>
      <c r="E28" s="159">
        <v>160</v>
      </c>
      <c r="F28" s="160" t="str">
        <f>+VLOOKUP(E28,Participants!$A$1:$F$1449,2,FALSE)</f>
        <v>Piper Davis</v>
      </c>
      <c r="G28" s="160" t="str">
        <f>+VLOOKUP(E28,Participants!$A$1:$F$1449,4,FALSE)</f>
        <v>STL</v>
      </c>
      <c r="H28" s="160" t="str">
        <f>+VLOOKUP(E28,Participants!$A$1:$F$1449,5,FALSE)</f>
        <v>F</v>
      </c>
      <c r="I28" s="160">
        <f>+VLOOKUP(E28,Participants!$A$1:$F$1449,3,FALSE)</f>
        <v>3</v>
      </c>
      <c r="J28" s="160" t="str">
        <f>+VLOOKUP(E28,Participants!$A$1:$G$1449,7,FALSE)</f>
        <v>DEV GIRLS</v>
      </c>
      <c r="K28" s="160">
        <f t="shared" si="0"/>
        <v>27</v>
      </c>
      <c r="L28" s="160"/>
    </row>
    <row r="29" spans="1:12" ht="17.100000000000001" customHeight="1" x14ac:dyDescent="0.35">
      <c r="A29" s="171" t="s">
        <v>1111</v>
      </c>
      <c r="B29" s="159"/>
      <c r="C29" s="159" t="s">
        <v>1139</v>
      </c>
      <c r="D29" s="159">
        <v>8</v>
      </c>
      <c r="E29" s="159">
        <v>438</v>
      </c>
      <c r="F29" s="160" t="str">
        <f>+VLOOKUP(E29,Participants!$A$1:$F$1449,2,FALSE)</f>
        <v>Heidi Stiger</v>
      </c>
      <c r="G29" s="160" t="str">
        <f>+VLOOKUP(E29,Participants!$A$1:$F$1449,4,FALSE)</f>
        <v>CDT</v>
      </c>
      <c r="H29" s="160" t="str">
        <f>+VLOOKUP(E29,Participants!$A$1:$F$1449,5,FALSE)</f>
        <v>F</v>
      </c>
      <c r="I29" s="160">
        <f>+VLOOKUP(E29,Participants!$A$1:$F$1449,3,FALSE)</f>
        <v>3</v>
      </c>
      <c r="J29" s="160" t="str">
        <f>+VLOOKUP(E29,Participants!$A$1:$G$1449,7,FALSE)</f>
        <v>DEV GIRLS</v>
      </c>
      <c r="K29" s="160">
        <f t="shared" si="0"/>
        <v>28</v>
      </c>
      <c r="L29" s="160"/>
    </row>
    <row r="30" spans="1:12" ht="17.100000000000001" customHeight="1" x14ac:dyDescent="0.35">
      <c r="A30" s="171" t="s">
        <v>1111</v>
      </c>
      <c r="B30" s="159"/>
      <c r="C30" s="159" t="s">
        <v>1140</v>
      </c>
      <c r="D30" s="159">
        <v>4</v>
      </c>
      <c r="E30" s="159">
        <v>606</v>
      </c>
      <c r="F30" s="160" t="str">
        <f>+VLOOKUP(E30,Participants!$A$1:$F$1449,2,FALSE)</f>
        <v>Tess Austin</v>
      </c>
      <c r="G30" s="160" t="str">
        <f>+VLOOKUP(E30,Participants!$A$1:$F$1449,4,FALSE)</f>
        <v>AAC</v>
      </c>
      <c r="H30" s="160" t="str">
        <f>+VLOOKUP(E30,Participants!$A$1:$F$1449,5,FALSE)</f>
        <v>F</v>
      </c>
      <c r="I30" s="160">
        <f>+VLOOKUP(E30,Participants!$A$1:$F$1449,3,FALSE)</f>
        <v>3</v>
      </c>
      <c r="J30" s="160" t="str">
        <f>+VLOOKUP(E30,Participants!$A$1:$G$1449,7,FALSE)</f>
        <v>DEV GIRLS</v>
      </c>
      <c r="K30" s="160">
        <f t="shared" si="0"/>
        <v>29</v>
      </c>
      <c r="L30" s="160"/>
    </row>
    <row r="31" spans="1:12" ht="17.100000000000001" customHeight="1" x14ac:dyDescent="0.35">
      <c r="A31" s="171" t="s">
        <v>1111</v>
      </c>
      <c r="B31" s="159"/>
      <c r="C31" s="159" t="s">
        <v>1141</v>
      </c>
      <c r="D31" s="159">
        <v>7</v>
      </c>
      <c r="E31" s="159">
        <v>485</v>
      </c>
      <c r="F31" s="160" t="str">
        <f>+VLOOKUP(E31,Participants!$A$1:$F$1449,2,FALSE)</f>
        <v>Samantha Barker</v>
      </c>
      <c r="G31" s="160" t="str">
        <f>+VLOOKUP(E31,Participants!$A$1:$F$1449,4,FALSE)</f>
        <v>ANN</v>
      </c>
      <c r="H31" s="160" t="str">
        <f>+VLOOKUP(E31,Participants!$A$1:$F$1449,5,FALSE)</f>
        <v>F</v>
      </c>
      <c r="I31" s="160">
        <f>+VLOOKUP(E31,Participants!$A$1:$F$1449,3,FALSE)</f>
        <v>3</v>
      </c>
      <c r="J31" s="160" t="str">
        <f>+VLOOKUP(E31,Participants!$A$1:$G$1449,7,FALSE)</f>
        <v>DEV GIRLS</v>
      </c>
      <c r="K31" s="160">
        <f t="shared" si="0"/>
        <v>30</v>
      </c>
      <c r="L31" s="160"/>
    </row>
    <row r="32" spans="1:12" ht="17.100000000000001" customHeight="1" x14ac:dyDescent="0.35">
      <c r="A32" s="171" t="s">
        <v>1111</v>
      </c>
      <c r="B32" s="159"/>
      <c r="C32" s="159" t="s">
        <v>1142</v>
      </c>
      <c r="D32" s="159">
        <v>3</v>
      </c>
      <c r="E32" s="159">
        <v>165</v>
      </c>
      <c r="F32" s="160" t="str">
        <f>+VLOOKUP(E32,Participants!$A$1:$F$1449,2,FALSE)</f>
        <v>Julie Lukasewicz</v>
      </c>
      <c r="G32" s="160" t="str">
        <f>+VLOOKUP(E32,Participants!$A$1:$F$1449,4,FALSE)</f>
        <v>STL</v>
      </c>
      <c r="H32" s="160" t="str">
        <f>+VLOOKUP(E32,Participants!$A$1:$F$1449,5,FALSE)</f>
        <v>F</v>
      </c>
      <c r="I32" s="160">
        <f>+VLOOKUP(E32,Participants!$A$1:$F$1449,3,FALSE)</f>
        <v>4</v>
      </c>
      <c r="J32" s="160" t="str">
        <f>+VLOOKUP(E32,Participants!$A$1:$G$1449,7,FALSE)</f>
        <v>DEV GIRLS</v>
      </c>
      <c r="K32" s="160">
        <f t="shared" si="0"/>
        <v>31</v>
      </c>
      <c r="L32" s="160"/>
    </row>
    <row r="33" spans="1:12" ht="17.100000000000001" customHeight="1" x14ac:dyDescent="0.35">
      <c r="A33" s="171" t="s">
        <v>1111</v>
      </c>
      <c r="B33" s="159"/>
      <c r="C33" s="159" t="s">
        <v>1143</v>
      </c>
      <c r="D33" s="159">
        <v>4</v>
      </c>
      <c r="E33" s="159">
        <v>100</v>
      </c>
      <c r="F33" s="160" t="str">
        <f>+VLOOKUP(E33,Participants!$A$1:$F$1449,2,FALSE)</f>
        <v>Abby Papson</v>
      </c>
      <c r="G33" s="160" t="str">
        <f>+VLOOKUP(E33,Participants!$A$1:$F$1449,4,FALSE)</f>
        <v>JFK</v>
      </c>
      <c r="H33" s="160" t="str">
        <f>+VLOOKUP(E33,Participants!$A$1:$F$1449,5,FALSE)</f>
        <v>F</v>
      </c>
      <c r="I33" s="160">
        <f>+VLOOKUP(E33,Participants!$A$1:$F$1449,3,FALSE)</f>
        <v>2</v>
      </c>
      <c r="J33" s="160" t="str">
        <f>+VLOOKUP(E33,Participants!$A$1:$G$1449,7,FALSE)</f>
        <v>DEV GIRLS</v>
      </c>
      <c r="K33" s="160">
        <f t="shared" si="0"/>
        <v>32</v>
      </c>
      <c r="L33" s="160"/>
    </row>
    <row r="34" spans="1:12" ht="17.100000000000001" customHeight="1" x14ac:dyDescent="0.35">
      <c r="A34" s="171" t="s">
        <v>1111</v>
      </c>
      <c r="B34" s="159"/>
      <c r="C34" s="159" t="s">
        <v>1144</v>
      </c>
      <c r="D34" s="159">
        <v>2</v>
      </c>
      <c r="E34" s="159">
        <v>721</v>
      </c>
      <c r="F34" s="160" t="str">
        <f>+VLOOKUP(E34,Participants!$A$1:$F$1449,2,FALSE)</f>
        <v>Katherine Tarquinio</v>
      </c>
      <c r="G34" s="160" t="str">
        <f>+VLOOKUP(E34,Participants!$A$1:$F$1449,4,FALSE)</f>
        <v>HCA</v>
      </c>
      <c r="H34" s="160" t="str">
        <f>+VLOOKUP(E34,Participants!$A$1:$F$1449,5,FALSE)</f>
        <v>F</v>
      </c>
      <c r="I34" s="160">
        <f>+VLOOKUP(E34,Participants!$A$1:$F$1449,3,FALSE)</f>
        <v>3</v>
      </c>
      <c r="J34" s="160" t="str">
        <f>+VLOOKUP(E34,Participants!$A$1:$G$1449,7,FALSE)</f>
        <v>DEV GIRLS</v>
      </c>
      <c r="K34" s="160">
        <f t="shared" si="0"/>
        <v>33</v>
      </c>
      <c r="L34" s="160"/>
    </row>
    <row r="35" spans="1:12" ht="17.100000000000001" customHeight="1" x14ac:dyDescent="0.35">
      <c r="A35" s="171" t="s">
        <v>1111</v>
      </c>
      <c r="B35" s="159"/>
      <c r="C35" s="159" t="s">
        <v>1145</v>
      </c>
      <c r="D35" s="159">
        <v>6</v>
      </c>
      <c r="E35" s="159">
        <v>689</v>
      </c>
      <c r="F35" s="160" t="str">
        <f>+VLOOKUP(E35,Participants!$A$1:$F$1449,2,FALSE)</f>
        <v>Lyla Rodgers</v>
      </c>
      <c r="G35" s="160" t="str">
        <f>+VLOOKUP(E35,Participants!$A$1:$F$1449,4,FALSE)</f>
        <v>BCS</v>
      </c>
      <c r="H35" s="160" t="str">
        <f>+VLOOKUP(E35,Participants!$A$1:$F$1449,5,FALSE)</f>
        <v>F</v>
      </c>
      <c r="I35" s="160">
        <f>+VLOOKUP(E35,Participants!$A$1:$F$1449,3,FALSE)</f>
        <v>4</v>
      </c>
      <c r="J35" s="160" t="str">
        <f>+VLOOKUP(E35,Participants!$A$1:$G$1449,7,FALSE)</f>
        <v>DEV GIRLS</v>
      </c>
      <c r="K35" s="160">
        <f t="shared" si="0"/>
        <v>34</v>
      </c>
      <c r="L35" s="160"/>
    </row>
    <row r="36" spans="1:12" ht="17.100000000000001" customHeight="1" x14ac:dyDescent="0.35">
      <c r="A36" s="171" t="s">
        <v>1111</v>
      </c>
      <c r="B36" s="159"/>
      <c r="C36" s="159" t="s">
        <v>1146</v>
      </c>
      <c r="D36" s="159">
        <v>7</v>
      </c>
      <c r="E36" s="159">
        <v>417</v>
      </c>
      <c r="F36" s="160" t="str">
        <f>+VLOOKUP(E36,Participants!$A$1:$F$1449,2,FALSE)</f>
        <v>Morgan Kane</v>
      </c>
      <c r="G36" s="160" t="str">
        <f>+VLOOKUP(E36,Participants!$A$1:$F$1449,4,FALSE)</f>
        <v>PHA</v>
      </c>
      <c r="H36" s="160" t="str">
        <f>+VLOOKUP(E36,Participants!$A$1:$F$1449,5,FALSE)</f>
        <v>F</v>
      </c>
      <c r="I36" s="160">
        <f>+VLOOKUP(E36,Participants!$A$1:$F$1449,3,FALSE)</f>
        <v>1</v>
      </c>
      <c r="J36" s="160" t="str">
        <f>+VLOOKUP(E36,Participants!$A$1:$G$1449,7,FALSE)</f>
        <v>DEV GIRLS</v>
      </c>
      <c r="K36" s="160">
        <f t="shared" si="0"/>
        <v>35</v>
      </c>
      <c r="L36" s="160"/>
    </row>
    <row r="37" spans="1:12" ht="17.100000000000001" customHeight="1" x14ac:dyDescent="0.35">
      <c r="A37" s="171" t="s">
        <v>1111</v>
      </c>
      <c r="B37" s="159"/>
      <c r="C37" s="159" t="s">
        <v>1147</v>
      </c>
      <c r="D37" s="159">
        <v>4</v>
      </c>
      <c r="E37" s="159">
        <v>922</v>
      </c>
      <c r="F37" s="160" t="str">
        <f>+VLOOKUP(E37,Participants!$A$1:$F$1449,2,FALSE)</f>
        <v>Jordyn Cienik</v>
      </c>
      <c r="G37" s="160" t="str">
        <f>+VLOOKUP(E37,Participants!$A$1:$F$1449,4,FALSE)</f>
        <v>SBS</v>
      </c>
      <c r="H37" s="160" t="str">
        <f>+VLOOKUP(E37,Participants!$A$1:$F$1449,5,FALSE)</f>
        <v>F</v>
      </c>
      <c r="I37" s="160">
        <f>+VLOOKUP(E37,Participants!$A$1:$F$1449,3,FALSE)</f>
        <v>2</v>
      </c>
      <c r="J37" s="160" t="str">
        <f>+VLOOKUP(E37,Participants!$A$1:$G$1449,7,FALSE)</f>
        <v>DEV GIRLS</v>
      </c>
      <c r="K37" s="160">
        <f t="shared" si="0"/>
        <v>36</v>
      </c>
      <c r="L37" s="160"/>
    </row>
    <row r="38" spans="1:12" ht="17.100000000000001" customHeight="1" x14ac:dyDescent="0.35">
      <c r="A38" s="171" t="s">
        <v>1111</v>
      </c>
      <c r="B38" s="159"/>
      <c r="C38" s="159" t="s">
        <v>1148</v>
      </c>
      <c r="D38" s="159">
        <v>5</v>
      </c>
      <c r="E38" s="159">
        <v>151</v>
      </c>
      <c r="F38" s="160" t="str">
        <f>+VLOOKUP(E38,Participants!$A$1:$F$1449,2,FALSE)</f>
        <v>Emmelyn Spitale</v>
      </c>
      <c r="G38" s="160" t="str">
        <f>+VLOOKUP(E38,Participants!$A$1:$F$1449,4,FALSE)</f>
        <v>STL</v>
      </c>
      <c r="H38" s="160" t="str">
        <f>+VLOOKUP(E38,Participants!$A$1:$F$1449,5,FALSE)</f>
        <v>F</v>
      </c>
      <c r="I38" s="160">
        <f>+VLOOKUP(E38,Participants!$A$1:$F$1449,3,FALSE)</f>
        <v>3</v>
      </c>
      <c r="J38" s="160" t="str">
        <f>+VLOOKUP(E38,Participants!$A$1:$G$1449,7,FALSE)</f>
        <v>DEV GIRLS</v>
      </c>
      <c r="K38" s="160">
        <f t="shared" si="0"/>
        <v>37</v>
      </c>
      <c r="L38" s="160"/>
    </row>
    <row r="39" spans="1:12" ht="17.100000000000001" customHeight="1" x14ac:dyDescent="0.35">
      <c r="A39" s="171" t="s">
        <v>1111</v>
      </c>
      <c r="B39" s="159"/>
      <c r="C39" s="159" t="s">
        <v>1149</v>
      </c>
      <c r="D39" s="159">
        <v>1</v>
      </c>
      <c r="E39" s="159">
        <v>10</v>
      </c>
      <c r="F39" s="160" t="str">
        <f>+VLOOKUP(E39,Participants!$A$1:$F$1449,2,FALSE)</f>
        <v>Lily Narvett</v>
      </c>
      <c r="G39" s="160" t="str">
        <f>+VLOOKUP(E39,Participants!$A$1:$F$1449,4,FALSE)</f>
        <v>BFS</v>
      </c>
      <c r="H39" s="160" t="str">
        <f>+VLOOKUP(E39,Participants!$A$1:$F$1449,5,FALSE)</f>
        <v>F</v>
      </c>
      <c r="I39" s="160">
        <f>+VLOOKUP(E39,Participants!$A$1:$F$1449,3,FALSE)</f>
        <v>2</v>
      </c>
      <c r="J39" s="160" t="str">
        <f>+VLOOKUP(E39,Participants!$A$1:$G$1449,7,FALSE)</f>
        <v>DEV GIRLS</v>
      </c>
      <c r="K39" s="160">
        <f t="shared" si="0"/>
        <v>38</v>
      </c>
      <c r="L39" s="160"/>
    </row>
    <row r="40" spans="1:12" ht="17.100000000000001" customHeight="1" x14ac:dyDescent="0.35">
      <c r="A40" s="171" t="s">
        <v>1111</v>
      </c>
      <c r="B40" s="159"/>
      <c r="C40" s="159" t="s">
        <v>1150</v>
      </c>
      <c r="D40" s="159">
        <v>5</v>
      </c>
      <c r="E40" s="159">
        <v>388</v>
      </c>
      <c r="F40" s="160" t="str">
        <f>+VLOOKUP(E40,Participants!$A$1:$F$1449,2,FALSE)</f>
        <v>Anna Stickman</v>
      </c>
      <c r="G40" s="160" t="str">
        <f>+VLOOKUP(E40,Participants!$A$1:$F$1449,4,FALSE)</f>
        <v>PHL</v>
      </c>
      <c r="H40" s="160" t="str">
        <f>+VLOOKUP(E40,Participants!$A$1:$F$1449,5,FALSE)</f>
        <v>F</v>
      </c>
      <c r="I40" s="160">
        <f>+VLOOKUP(E40,Participants!$A$1:$F$1449,3,FALSE)</f>
        <v>3</v>
      </c>
      <c r="J40" s="160" t="str">
        <f>+VLOOKUP(E40,Participants!$A$1:$G$1449,7,FALSE)</f>
        <v>DEV GIRLS</v>
      </c>
      <c r="K40" s="160">
        <f t="shared" si="0"/>
        <v>39</v>
      </c>
      <c r="L40" s="160"/>
    </row>
    <row r="41" spans="1:12" ht="17.100000000000001" customHeight="1" x14ac:dyDescent="0.35">
      <c r="A41" s="171" t="s">
        <v>1111</v>
      </c>
      <c r="B41" s="159"/>
      <c r="C41" s="159" t="s">
        <v>1151</v>
      </c>
      <c r="D41" s="159">
        <v>2</v>
      </c>
      <c r="E41" s="159">
        <v>636</v>
      </c>
      <c r="F41" s="160" t="str">
        <f>+VLOOKUP(E41,Participants!$A$1:$F$1449,2,FALSE)</f>
        <v>Ava Vangura</v>
      </c>
      <c r="G41" s="160" t="str">
        <f>+VLOOKUP(E41,Participants!$A$1:$F$1449,4,FALSE)</f>
        <v>AAC</v>
      </c>
      <c r="H41" s="160" t="str">
        <f>+VLOOKUP(E41,Participants!$A$1:$F$1449,5,FALSE)</f>
        <v>F</v>
      </c>
      <c r="I41" s="160">
        <f>+VLOOKUP(E41,Participants!$A$1:$F$1449,3,FALSE)</f>
        <v>3</v>
      </c>
      <c r="J41" s="160" t="str">
        <f>+VLOOKUP(E41,Participants!$A$1:$G$1449,7,FALSE)</f>
        <v>DEV GIRLS</v>
      </c>
      <c r="K41" s="160">
        <f t="shared" si="0"/>
        <v>40</v>
      </c>
      <c r="L41" s="160"/>
    </row>
    <row r="42" spans="1:12" ht="17.100000000000001" customHeight="1" x14ac:dyDescent="0.35">
      <c r="A42" s="171" t="s">
        <v>1111</v>
      </c>
      <c r="B42" s="159"/>
      <c r="C42" s="159" t="s">
        <v>1152</v>
      </c>
      <c r="D42" s="159">
        <v>7</v>
      </c>
      <c r="E42" s="159">
        <v>408</v>
      </c>
      <c r="F42" s="160" t="str">
        <f>+VLOOKUP(E42,Participants!$A$1:$F$1449,2,FALSE)</f>
        <v>Hannah Hayes</v>
      </c>
      <c r="G42" s="160" t="str">
        <f>+VLOOKUP(E42,Participants!$A$1:$F$1449,4,FALSE)</f>
        <v>PHL</v>
      </c>
      <c r="H42" s="160" t="str">
        <f>+VLOOKUP(E42,Participants!$A$1:$F$1449,5,FALSE)</f>
        <v>F</v>
      </c>
      <c r="I42" s="160">
        <f>+VLOOKUP(E42,Participants!$A$1:$F$1449,3,FALSE)</f>
        <v>3</v>
      </c>
      <c r="J42" s="160" t="str">
        <f>+VLOOKUP(E42,Participants!$A$1:$G$1449,7,FALSE)</f>
        <v>DEV GIRLS</v>
      </c>
      <c r="K42" s="160">
        <f t="shared" si="0"/>
        <v>41</v>
      </c>
      <c r="L42" s="160"/>
    </row>
    <row r="43" spans="1:12" ht="17.100000000000001" customHeight="1" x14ac:dyDescent="0.35">
      <c r="A43" s="171" t="s">
        <v>1111</v>
      </c>
      <c r="B43" s="159"/>
      <c r="C43" s="159" t="s">
        <v>1153</v>
      </c>
      <c r="D43" s="159">
        <v>1</v>
      </c>
      <c r="E43" s="159">
        <v>17</v>
      </c>
      <c r="F43" s="160" t="str">
        <f>+VLOOKUP(E43,Participants!$A$1:$F$1449,2,FALSE)</f>
        <v>Grace Chrobak</v>
      </c>
      <c r="G43" s="160" t="str">
        <f>+VLOOKUP(E43,Participants!$A$1:$F$1449,4,FALSE)</f>
        <v>BFS</v>
      </c>
      <c r="H43" s="160" t="str">
        <f>+VLOOKUP(E43,Participants!$A$1:$F$1449,5,FALSE)</f>
        <v>F</v>
      </c>
      <c r="I43" s="160">
        <f>+VLOOKUP(E43,Participants!$A$1:$F$1449,3,FALSE)</f>
        <v>3</v>
      </c>
      <c r="J43" s="160" t="str">
        <f>+VLOOKUP(E43,Participants!$A$1:$G$1449,7,FALSE)</f>
        <v>DEV GIRLS</v>
      </c>
      <c r="K43" s="160">
        <f t="shared" si="0"/>
        <v>42</v>
      </c>
      <c r="L43" s="160"/>
    </row>
    <row r="44" spans="1:12" ht="17.100000000000001" customHeight="1" x14ac:dyDescent="0.35">
      <c r="A44" s="171" t="s">
        <v>1111</v>
      </c>
      <c r="B44" s="159"/>
      <c r="C44" s="159" t="s">
        <v>1154</v>
      </c>
      <c r="D44" s="159">
        <v>5</v>
      </c>
      <c r="E44" s="159">
        <v>2</v>
      </c>
      <c r="F44" s="160" t="str">
        <f>+VLOOKUP(E44,Participants!$A$1:$F$1449,2,FALSE)</f>
        <v>Annaliese Duchi</v>
      </c>
      <c r="G44" s="160" t="str">
        <f>+VLOOKUP(E44,Participants!$A$1:$F$1449,4,FALSE)</f>
        <v>BFS</v>
      </c>
      <c r="H44" s="160" t="str">
        <f>+VLOOKUP(E44,Participants!$A$1:$F$1449,5,FALSE)</f>
        <v>F</v>
      </c>
      <c r="I44" s="160">
        <f>+VLOOKUP(E44,Participants!$A$1:$F$1449,3,FALSE)</f>
        <v>1</v>
      </c>
      <c r="J44" s="160" t="str">
        <f>+VLOOKUP(E44,Participants!$A$1:$G$1449,7,FALSE)</f>
        <v>DEV GIRLS</v>
      </c>
      <c r="K44" s="160">
        <f t="shared" si="0"/>
        <v>43</v>
      </c>
      <c r="L44" s="160"/>
    </row>
    <row r="45" spans="1:12" ht="17.100000000000001" customHeight="1" x14ac:dyDescent="0.35">
      <c r="A45" s="171" t="s">
        <v>1111</v>
      </c>
      <c r="B45" s="159"/>
      <c r="C45" s="159" t="s">
        <v>1155</v>
      </c>
      <c r="D45" s="159">
        <v>5</v>
      </c>
      <c r="E45" s="159">
        <v>602</v>
      </c>
      <c r="F45" s="160" t="str">
        <f>+VLOOKUP(E45,Participants!$A$1:$F$1449,2,FALSE)</f>
        <v>Brigid Mercer</v>
      </c>
      <c r="G45" s="160" t="str">
        <f>+VLOOKUP(E45,Participants!$A$1:$F$1449,4,FALSE)</f>
        <v>AAC</v>
      </c>
      <c r="H45" s="160" t="str">
        <f>+VLOOKUP(E45,Participants!$A$1:$F$1449,5,FALSE)</f>
        <v>F</v>
      </c>
      <c r="I45" s="160">
        <f>+VLOOKUP(E45,Participants!$A$1:$F$1449,3,FALSE)</f>
        <v>3</v>
      </c>
      <c r="J45" s="160" t="str">
        <f>+VLOOKUP(E45,Participants!$A$1:$G$1449,7,FALSE)</f>
        <v>DEV GIRLS</v>
      </c>
      <c r="K45" s="160">
        <f t="shared" si="0"/>
        <v>44</v>
      </c>
      <c r="L45" s="160"/>
    </row>
    <row r="46" spans="1:12" ht="17.100000000000001" customHeight="1" x14ac:dyDescent="0.35">
      <c r="A46" s="171" t="s">
        <v>1111</v>
      </c>
      <c r="B46" s="159"/>
      <c r="C46" s="159" t="s">
        <v>1156</v>
      </c>
      <c r="D46" s="159">
        <v>3</v>
      </c>
      <c r="E46" s="159">
        <v>1214</v>
      </c>
      <c r="F46" s="160" t="str">
        <f>+VLOOKUP(E46,Participants!$A$1:$F$1449,2,FALSE)</f>
        <v>Veronica Homison</v>
      </c>
      <c r="G46" s="160" t="str">
        <f>+VLOOKUP(E46,Participants!$A$1:$F$1449,4,FALSE)</f>
        <v>GRE</v>
      </c>
      <c r="H46" s="160" t="str">
        <f>+VLOOKUP(E46,Participants!$A$1:$F$1449,5,FALSE)</f>
        <v>F</v>
      </c>
      <c r="I46" s="160">
        <f>+VLOOKUP(E46,Participants!$A$1:$F$1449,3,FALSE)</f>
        <v>2</v>
      </c>
      <c r="J46" s="160" t="str">
        <f>+VLOOKUP(E46,Participants!$A$1:$G$1449,7,FALSE)</f>
        <v>DEV GIRLS</v>
      </c>
      <c r="K46" s="160">
        <f t="shared" si="0"/>
        <v>45</v>
      </c>
      <c r="L46" s="160"/>
    </row>
    <row r="47" spans="1:12" ht="17.100000000000001" customHeight="1" x14ac:dyDescent="0.35">
      <c r="A47" s="171" t="s">
        <v>1111</v>
      </c>
      <c r="B47" s="159"/>
      <c r="C47" s="159" t="s">
        <v>1157</v>
      </c>
      <c r="D47" s="159">
        <v>2</v>
      </c>
      <c r="E47" s="159">
        <v>1218</v>
      </c>
      <c r="F47" s="160" t="str">
        <f>+VLOOKUP(E47,Participants!$A$1:$F$1449,2,FALSE)</f>
        <v>Naomi Sauers</v>
      </c>
      <c r="G47" s="160" t="str">
        <f>+VLOOKUP(E47,Participants!$A$1:$F$1449,4,FALSE)</f>
        <v>GRE</v>
      </c>
      <c r="H47" s="160" t="str">
        <f>+VLOOKUP(E47,Participants!$A$1:$F$1449,5,FALSE)</f>
        <v>F</v>
      </c>
      <c r="I47" s="160">
        <f>+VLOOKUP(E47,Participants!$A$1:$F$1449,3,FALSE)</f>
        <v>4</v>
      </c>
      <c r="J47" s="160" t="str">
        <f>+VLOOKUP(E47,Participants!$A$1:$G$1449,7,FALSE)</f>
        <v>DEV GIRLS</v>
      </c>
      <c r="K47" s="160">
        <f t="shared" si="0"/>
        <v>46</v>
      </c>
      <c r="L47" s="160"/>
    </row>
    <row r="48" spans="1:12" ht="17.100000000000001" customHeight="1" x14ac:dyDescent="0.35">
      <c r="A48" s="171" t="s">
        <v>1111</v>
      </c>
      <c r="B48" s="159"/>
      <c r="C48" s="159" t="s">
        <v>1158</v>
      </c>
      <c r="D48" s="159">
        <v>3</v>
      </c>
      <c r="E48" s="159">
        <v>483</v>
      </c>
      <c r="F48" s="160" t="str">
        <f>+VLOOKUP(E48,Participants!$A$1:$F$1449,2,FALSE)</f>
        <v>Francesca Balkovec</v>
      </c>
      <c r="G48" s="160" t="str">
        <f>+VLOOKUP(E48,Participants!$A$1:$F$1449,4,FALSE)</f>
        <v>ANN</v>
      </c>
      <c r="H48" s="160" t="str">
        <f>+VLOOKUP(E48,Participants!$A$1:$F$1449,5,FALSE)</f>
        <v>F</v>
      </c>
      <c r="I48" s="160">
        <f>+VLOOKUP(E48,Participants!$A$1:$F$1449,3,FALSE)</f>
        <v>3</v>
      </c>
      <c r="J48" s="160" t="str">
        <f>+VLOOKUP(E48,Participants!$A$1:$G$1449,7,FALSE)</f>
        <v>DEV GIRLS</v>
      </c>
      <c r="K48" s="160">
        <f t="shared" si="0"/>
        <v>47</v>
      </c>
      <c r="L48" s="160"/>
    </row>
    <row r="49" spans="1:12" ht="17.100000000000001" customHeight="1" x14ac:dyDescent="0.35">
      <c r="A49" s="171" t="s">
        <v>1111</v>
      </c>
      <c r="B49" s="159"/>
      <c r="C49" s="159" t="s">
        <v>1159</v>
      </c>
      <c r="D49" s="159">
        <v>2</v>
      </c>
      <c r="E49" s="159">
        <v>147</v>
      </c>
      <c r="F49" s="160" t="str">
        <f>+VLOOKUP(E49,Participants!$A$1:$F$1449,2,FALSE)</f>
        <v>Anna Matecki</v>
      </c>
      <c r="G49" s="160" t="str">
        <f>+VLOOKUP(E49,Participants!$A$1:$F$1449,4,FALSE)</f>
        <v>STL</v>
      </c>
      <c r="H49" s="160" t="str">
        <f>+VLOOKUP(E49,Participants!$A$1:$F$1449,5,FALSE)</f>
        <v>F</v>
      </c>
      <c r="I49" s="160">
        <f>+VLOOKUP(E49,Participants!$A$1:$F$1449,3,FALSE)</f>
        <v>3</v>
      </c>
      <c r="J49" s="160" t="str">
        <f>+VLOOKUP(E49,Participants!$A$1:$G$1449,7,FALSE)</f>
        <v>DEV GIRLS</v>
      </c>
      <c r="K49" s="160">
        <f t="shared" si="0"/>
        <v>48</v>
      </c>
      <c r="L49" s="160"/>
    </row>
    <row r="50" spans="1:12" ht="17.100000000000001" customHeight="1" x14ac:dyDescent="0.35">
      <c r="A50" s="171" t="s">
        <v>1111</v>
      </c>
      <c r="B50" s="159"/>
      <c r="C50" s="159" t="s">
        <v>1160</v>
      </c>
      <c r="D50" s="159">
        <v>4</v>
      </c>
      <c r="E50" s="159">
        <v>788</v>
      </c>
      <c r="F50" s="160" t="str">
        <f>+VLOOKUP(E50,Participants!$A$1:$F$1449,2,FALSE)</f>
        <v>Clara Lopresti</v>
      </c>
      <c r="G50" s="160" t="str">
        <f>+VLOOKUP(E50,Participants!$A$1:$F$1449,4,FALSE)</f>
        <v>SRT</v>
      </c>
      <c r="H50" s="160" t="str">
        <f>+VLOOKUP(E50,Participants!$A$1:$F$1449,5,FALSE)</f>
        <v>F</v>
      </c>
      <c r="I50" s="160">
        <f>+VLOOKUP(E50,Participants!$A$1:$F$1449,3,FALSE)</f>
        <v>4</v>
      </c>
      <c r="J50" s="160" t="str">
        <f>+VLOOKUP(E50,Participants!$A$1:$G$1449,7,FALSE)</f>
        <v>DEV GIRLS</v>
      </c>
      <c r="K50" s="160">
        <f t="shared" si="0"/>
        <v>49</v>
      </c>
      <c r="L50" s="160"/>
    </row>
    <row r="51" spans="1:12" ht="17.100000000000001" customHeight="1" x14ac:dyDescent="0.35">
      <c r="A51" s="171" t="s">
        <v>1111</v>
      </c>
      <c r="B51" s="159"/>
      <c r="C51" s="159" t="s">
        <v>1161</v>
      </c>
      <c r="D51" s="159">
        <v>4</v>
      </c>
      <c r="E51" s="159">
        <v>156</v>
      </c>
      <c r="F51" s="160" t="str">
        <f>+VLOOKUP(E51,Participants!$A$1:$F$1449,2,FALSE)</f>
        <v>Lois Pinar</v>
      </c>
      <c r="G51" s="160" t="str">
        <f>+VLOOKUP(E51,Participants!$A$1:$F$1449,4,FALSE)</f>
        <v>STL</v>
      </c>
      <c r="H51" s="160" t="str">
        <f>+VLOOKUP(E51,Participants!$A$1:$F$1449,5,FALSE)</f>
        <v>F</v>
      </c>
      <c r="I51" s="160">
        <f>+VLOOKUP(E51,Participants!$A$1:$F$1449,3,FALSE)</f>
        <v>3</v>
      </c>
      <c r="J51" s="160" t="str">
        <f>+VLOOKUP(E51,Participants!$A$1:$G$1449,7,FALSE)</f>
        <v>DEV GIRLS</v>
      </c>
      <c r="K51" s="160">
        <f t="shared" si="0"/>
        <v>50</v>
      </c>
      <c r="L51" s="160"/>
    </row>
    <row r="52" spans="1:12" ht="17.100000000000001" customHeight="1" x14ac:dyDescent="0.35">
      <c r="A52" s="171" t="s">
        <v>1111</v>
      </c>
      <c r="B52" s="159"/>
      <c r="C52" s="159" t="s">
        <v>1162</v>
      </c>
      <c r="D52" s="159">
        <v>5</v>
      </c>
      <c r="E52" s="159">
        <v>1213</v>
      </c>
      <c r="F52" s="160" t="str">
        <f>+VLOOKUP(E52,Participants!$A$1:$F$1449,2,FALSE)</f>
        <v>Emily Harmanos</v>
      </c>
      <c r="G52" s="160" t="str">
        <f>+VLOOKUP(E52,Participants!$A$1:$F$1449,4,FALSE)</f>
        <v>GRE</v>
      </c>
      <c r="H52" s="160" t="str">
        <f>+VLOOKUP(E52,Participants!$A$1:$F$1449,5,FALSE)</f>
        <v>F</v>
      </c>
      <c r="I52" s="160">
        <f>+VLOOKUP(E52,Participants!$A$1:$F$1449,3,FALSE)</f>
        <v>2</v>
      </c>
      <c r="J52" s="160" t="str">
        <f>+VLOOKUP(E52,Participants!$A$1:$G$1449,7,FALSE)</f>
        <v>DEV GIRLS</v>
      </c>
      <c r="K52" s="160">
        <f t="shared" si="0"/>
        <v>51</v>
      </c>
      <c r="L52" s="160"/>
    </row>
    <row r="53" spans="1:12" ht="17.100000000000001" customHeight="1" x14ac:dyDescent="0.35">
      <c r="A53" s="171" t="s">
        <v>1111</v>
      </c>
      <c r="B53" s="159"/>
      <c r="C53" s="159" t="s">
        <v>1163</v>
      </c>
      <c r="D53" s="159">
        <v>8</v>
      </c>
      <c r="E53" s="159">
        <v>1216</v>
      </c>
      <c r="F53" s="160" t="str">
        <f>+VLOOKUP(E53,Participants!$A$1:$F$1449,2,FALSE)</f>
        <v>Maria Haggart</v>
      </c>
      <c r="G53" s="160" t="str">
        <f>+VLOOKUP(E53,Participants!$A$1:$F$1449,4,FALSE)</f>
        <v>GRE</v>
      </c>
      <c r="H53" s="160" t="str">
        <f>+VLOOKUP(E53,Participants!$A$1:$F$1449,5,FALSE)</f>
        <v>F</v>
      </c>
      <c r="I53" s="160">
        <f>+VLOOKUP(E53,Participants!$A$1:$F$1449,3,FALSE)</f>
        <v>3</v>
      </c>
      <c r="J53" s="160" t="str">
        <f>+VLOOKUP(E53,Participants!$A$1:$G$1449,7,FALSE)</f>
        <v>DEV GIRLS</v>
      </c>
      <c r="K53" s="160">
        <f t="shared" si="0"/>
        <v>52</v>
      </c>
      <c r="L53" s="160"/>
    </row>
    <row r="54" spans="1:12" ht="17.100000000000001" customHeight="1" x14ac:dyDescent="0.35">
      <c r="A54" s="171" t="s">
        <v>1111</v>
      </c>
      <c r="B54" s="159"/>
      <c r="C54" s="159" t="s">
        <v>1164</v>
      </c>
      <c r="D54" s="159">
        <v>6</v>
      </c>
      <c r="E54" s="159">
        <v>890</v>
      </c>
      <c r="F54" s="160" t="str">
        <f>+VLOOKUP(E54,Participants!$A$1:$F$1449,2,FALSE)</f>
        <v>Sophia Dos Santos</v>
      </c>
      <c r="G54" s="160" t="str">
        <f>+VLOOKUP(E54,Participants!$A$1:$F$1449,4,FALSE)</f>
        <v>MOSS</v>
      </c>
      <c r="H54" s="160" t="str">
        <f>+VLOOKUP(E54,Participants!$A$1:$F$1449,5,FALSE)</f>
        <v>F</v>
      </c>
      <c r="I54" s="172">
        <f>+VLOOKUP(E54,Participants!$A$1:$F$1449,3,FALSE)</f>
        <v>0</v>
      </c>
      <c r="J54" s="160" t="str">
        <f>+VLOOKUP(E54,Participants!$A$1:$G$1449,7,FALSE)</f>
        <v>DEV GIRLS</v>
      </c>
      <c r="K54" s="160">
        <f t="shared" si="0"/>
        <v>53</v>
      </c>
      <c r="L54" s="160"/>
    </row>
    <row r="55" spans="1:12" ht="17.100000000000001" customHeight="1" x14ac:dyDescent="0.35">
      <c r="A55" s="171" t="s">
        <v>1111</v>
      </c>
      <c r="B55" s="159"/>
      <c r="C55" s="159" t="s">
        <v>1164</v>
      </c>
      <c r="D55" s="159">
        <v>6</v>
      </c>
      <c r="E55" s="159">
        <v>720</v>
      </c>
      <c r="F55" s="160" t="str">
        <f>+VLOOKUP(E55,Participants!$A$1:$F$1449,2,FALSE)</f>
        <v>Anna Hoerster</v>
      </c>
      <c r="G55" s="160" t="str">
        <f>+VLOOKUP(E55,Participants!$A$1:$F$1449,4,FALSE)</f>
        <v>HCA</v>
      </c>
      <c r="H55" s="160" t="str">
        <f>+VLOOKUP(E55,Participants!$A$1:$F$1449,5,FALSE)</f>
        <v>F</v>
      </c>
      <c r="I55" s="160">
        <f>+VLOOKUP(E55,Participants!$A$1:$F$1449,3,FALSE)</f>
        <v>3</v>
      </c>
      <c r="J55" s="160" t="str">
        <f>+VLOOKUP(E55,Participants!$A$1:$G$1449,7,FALSE)</f>
        <v>DEV GIRLS</v>
      </c>
      <c r="K55" s="160">
        <f t="shared" si="0"/>
        <v>54</v>
      </c>
      <c r="L55" s="160"/>
    </row>
    <row r="56" spans="1:12" ht="17.100000000000001" customHeight="1" x14ac:dyDescent="0.35">
      <c r="A56" s="171" t="s">
        <v>1111</v>
      </c>
      <c r="B56" s="159"/>
      <c r="C56" s="159" t="s">
        <v>1165</v>
      </c>
      <c r="D56" s="159">
        <v>3</v>
      </c>
      <c r="E56" s="159">
        <v>923</v>
      </c>
      <c r="F56" s="160" t="str">
        <f>+VLOOKUP(E56,Participants!$A$1:$F$1449,2,FALSE)</f>
        <v>Jordyn Cole</v>
      </c>
      <c r="G56" s="160" t="str">
        <f>+VLOOKUP(E56,Participants!$A$1:$F$1449,4,FALSE)</f>
        <v>SBS</v>
      </c>
      <c r="H56" s="160" t="str">
        <f>+VLOOKUP(E56,Participants!$A$1:$F$1449,5,FALSE)</f>
        <v>F</v>
      </c>
      <c r="I56" s="160">
        <f>+VLOOKUP(E56,Participants!$A$1:$F$1449,3,FALSE)</f>
        <v>2</v>
      </c>
      <c r="J56" s="160" t="str">
        <f>+VLOOKUP(E56,Participants!$A$1:$G$1449,7,FALSE)</f>
        <v>DEV GIRLS</v>
      </c>
      <c r="K56" s="160">
        <f t="shared" si="0"/>
        <v>55</v>
      </c>
      <c r="L56" s="160"/>
    </row>
    <row r="57" spans="1:12" ht="17.100000000000001" customHeight="1" x14ac:dyDescent="0.35">
      <c r="A57" s="171" t="s">
        <v>1111</v>
      </c>
      <c r="B57" s="159"/>
      <c r="C57" s="159" t="s">
        <v>1166</v>
      </c>
      <c r="D57" s="159">
        <v>7</v>
      </c>
      <c r="E57" s="159">
        <v>711</v>
      </c>
      <c r="F57" s="160" t="str">
        <f>+VLOOKUP(E57,Participants!$A$1:$F$1449,2,FALSE)</f>
        <v>Anna Claire Dudley</v>
      </c>
      <c r="G57" s="160" t="str">
        <f>+VLOOKUP(E57,Participants!$A$1:$F$1449,4,FALSE)</f>
        <v>BCS</v>
      </c>
      <c r="H57" s="160" t="str">
        <f>+VLOOKUP(E57,Participants!$A$1:$F$1449,5,FALSE)</f>
        <v>F</v>
      </c>
      <c r="I57" s="160">
        <f>+VLOOKUP(E57,Participants!$A$1:$F$1449,3,FALSE)</f>
        <v>4</v>
      </c>
      <c r="J57" s="160" t="str">
        <f>+VLOOKUP(E57,Participants!$A$1:$G$1449,7,FALSE)</f>
        <v>DEV GIRLS</v>
      </c>
      <c r="K57" s="160">
        <f t="shared" si="0"/>
        <v>56</v>
      </c>
      <c r="L57" s="160"/>
    </row>
    <row r="58" spans="1:12" ht="17.100000000000001" customHeight="1" x14ac:dyDescent="0.35">
      <c r="A58" s="171" t="s">
        <v>1111</v>
      </c>
      <c r="B58" s="159"/>
      <c r="C58" s="159" t="s">
        <v>1167</v>
      </c>
      <c r="D58" s="159">
        <v>6</v>
      </c>
      <c r="E58" s="159">
        <v>1037</v>
      </c>
      <c r="F58" s="160" t="str">
        <f>+VLOOKUP(E58,Participants!$A$1:$F$1449,2,FALSE)</f>
        <v>Sydney Ligashesky</v>
      </c>
      <c r="G58" s="160" t="str">
        <f>+VLOOKUP(E58,Participants!$A$1:$F$1449,4,FALSE)</f>
        <v>HTS</v>
      </c>
      <c r="H58" s="160" t="str">
        <f>+VLOOKUP(E58,Participants!$A$1:$F$1449,5,FALSE)</f>
        <v>F</v>
      </c>
      <c r="I58" s="160">
        <f>+VLOOKUP(E58,Participants!$A$1:$F$1449,3,FALSE)</f>
        <v>3</v>
      </c>
      <c r="J58" s="160" t="str">
        <f>+VLOOKUP(E58,Participants!$A$1:$G$1449,7,FALSE)</f>
        <v>DEV GIRLS</v>
      </c>
      <c r="K58" s="160">
        <f t="shared" si="0"/>
        <v>57</v>
      </c>
      <c r="L58" s="160"/>
    </row>
    <row r="59" spans="1:12" ht="17.100000000000001" customHeight="1" x14ac:dyDescent="0.35">
      <c r="A59" s="171" t="s">
        <v>1111</v>
      </c>
      <c r="B59" s="159"/>
      <c r="C59" s="159" t="s">
        <v>1168</v>
      </c>
      <c r="D59" s="159">
        <v>8</v>
      </c>
      <c r="E59" s="159">
        <v>1207</v>
      </c>
      <c r="F59" s="160" t="str">
        <f>+VLOOKUP(E59,Participants!$A$1:$F$1449,2,FALSE)</f>
        <v>Alicia Haggart</v>
      </c>
      <c r="G59" s="160" t="str">
        <f>+VLOOKUP(E59,Participants!$A$1:$F$1449,4,FALSE)</f>
        <v>GRE</v>
      </c>
      <c r="H59" s="160" t="str">
        <f>+VLOOKUP(E59,Participants!$A$1:$F$1449,5,FALSE)</f>
        <v>F</v>
      </c>
      <c r="I59" s="160">
        <f>+VLOOKUP(E59,Participants!$A$1:$F$1449,3,FALSE)</f>
        <v>1</v>
      </c>
      <c r="J59" s="160" t="str">
        <f>+VLOOKUP(E59,Participants!$A$1:$G$1449,7,FALSE)</f>
        <v>DEV GIRLS</v>
      </c>
      <c r="K59" s="160">
        <f t="shared" si="0"/>
        <v>58</v>
      </c>
      <c r="L59" s="160"/>
    </row>
    <row r="60" spans="1:12" ht="17.100000000000001" customHeight="1" x14ac:dyDescent="0.35">
      <c r="A60" s="171" t="s">
        <v>1111</v>
      </c>
      <c r="B60" s="159"/>
      <c r="C60" s="159" t="s">
        <v>1169</v>
      </c>
      <c r="D60" s="159">
        <v>3</v>
      </c>
      <c r="E60" s="159">
        <v>886</v>
      </c>
      <c r="F60" s="160" t="str">
        <f>+VLOOKUP(E60,Participants!$A$1:$F$1449,2,FALSE)</f>
        <v>Maggie Thompson</v>
      </c>
      <c r="G60" s="160" t="str">
        <f>+VLOOKUP(E60,Participants!$A$1:$F$1449,4,FALSE)</f>
        <v>MOSS</v>
      </c>
      <c r="H60" s="160" t="str">
        <f>+VLOOKUP(E60,Participants!$A$1:$F$1449,5,FALSE)</f>
        <v>F</v>
      </c>
      <c r="I60" s="172">
        <f>+VLOOKUP(E60,Participants!$A$1:$F$1449,3,FALSE)</f>
        <v>1</v>
      </c>
      <c r="J60" s="160" t="str">
        <f>+VLOOKUP(E60,Participants!$A$1:$G$1449,7,FALSE)</f>
        <v>DEV GIRLS</v>
      </c>
      <c r="K60" s="160">
        <f t="shared" si="0"/>
        <v>59</v>
      </c>
      <c r="L60" s="160"/>
    </row>
    <row r="61" spans="1:12" ht="17.100000000000001" customHeight="1" x14ac:dyDescent="0.35">
      <c r="A61" s="171" t="s">
        <v>1111</v>
      </c>
      <c r="B61" s="159"/>
      <c r="C61" s="159" t="s">
        <v>1170</v>
      </c>
      <c r="D61" s="159">
        <v>1</v>
      </c>
      <c r="E61" s="159">
        <v>987</v>
      </c>
      <c r="F61" s="160" t="str">
        <f>+VLOOKUP(E61,Participants!$A$1:$F$1449,2,FALSE)</f>
        <v>Anne Hampton</v>
      </c>
      <c r="G61" s="160" t="str">
        <f>+VLOOKUP(E61,Participants!$A$1:$F$1449,4,FALSE)</f>
        <v>GAB</v>
      </c>
      <c r="H61" s="160" t="str">
        <f>+VLOOKUP(E61,Participants!$A$1:$F$1449,5,FALSE)</f>
        <v>F</v>
      </c>
      <c r="I61" s="160">
        <f>+VLOOKUP(E61,Participants!$A$1:$F$1449,3,FALSE)</f>
        <v>4</v>
      </c>
      <c r="J61" s="160" t="str">
        <f>+VLOOKUP(E61,Participants!$A$1:$G$1449,7,FALSE)</f>
        <v>DEV GIRLS</v>
      </c>
      <c r="K61" s="160">
        <f t="shared" si="0"/>
        <v>60</v>
      </c>
      <c r="L61" s="160"/>
    </row>
    <row r="62" spans="1:12" ht="17.100000000000001" customHeight="1" x14ac:dyDescent="0.35">
      <c r="A62" s="171" t="s">
        <v>1111</v>
      </c>
      <c r="B62" s="159"/>
      <c r="C62" s="159" t="s">
        <v>1171</v>
      </c>
      <c r="D62" s="159">
        <v>7</v>
      </c>
      <c r="E62" s="159">
        <v>387</v>
      </c>
      <c r="F62" s="160" t="str">
        <f>+VLOOKUP(E62,Participants!$A$1:$F$1449,2,FALSE)</f>
        <v>Mia Mazza</v>
      </c>
      <c r="G62" s="160" t="str">
        <f>+VLOOKUP(E62,Participants!$A$1:$F$1449,4,FALSE)</f>
        <v>PHL</v>
      </c>
      <c r="H62" s="160" t="str">
        <f>+VLOOKUP(E62,Participants!$A$1:$F$1449,5,FALSE)</f>
        <v>F</v>
      </c>
      <c r="I62" s="160">
        <f>+VLOOKUP(E62,Participants!$A$1:$F$1449,3,FALSE)</f>
        <v>2</v>
      </c>
      <c r="J62" s="160" t="str">
        <f>+VLOOKUP(E62,Participants!$A$1:$G$1449,7,FALSE)</f>
        <v>DEV GIRLS</v>
      </c>
      <c r="K62" s="160">
        <f t="shared" si="0"/>
        <v>61</v>
      </c>
      <c r="L62" s="160"/>
    </row>
    <row r="63" spans="1:12" ht="17.100000000000001" customHeight="1" x14ac:dyDescent="0.35">
      <c r="A63" s="171" t="s">
        <v>1111</v>
      </c>
      <c r="B63" s="159"/>
      <c r="C63" s="159" t="s">
        <v>1172</v>
      </c>
      <c r="D63" s="159">
        <v>4</v>
      </c>
      <c r="E63" s="159">
        <v>385</v>
      </c>
      <c r="F63" s="160" t="str">
        <f>+VLOOKUP(E63,Participants!$A$1:$F$1449,2,FALSE)</f>
        <v>Gabriella Marino</v>
      </c>
      <c r="G63" s="160" t="str">
        <f>+VLOOKUP(E63,Participants!$A$1:$F$1449,4,FALSE)</f>
        <v>PHL</v>
      </c>
      <c r="H63" s="160" t="str">
        <f>+VLOOKUP(E63,Participants!$A$1:$F$1449,5,FALSE)</f>
        <v>F</v>
      </c>
      <c r="I63" s="160">
        <f>+VLOOKUP(E63,Participants!$A$1:$F$1449,3,FALSE)</f>
        <v>1</v>
      </c>
      <c r="J63" s="160" t="str">
        <f>+VLOOKUP(E63,Participants!$A$1:$G$1449,7,FALSE)</f>
        <v>DEV GIRLS</v>
      </c>
      <c r="K63" s="160">
        <f t="shared" si="0"/>
        <v>62</v>
      </c>
      <c r="L63" s="160"/>
    </row>
    <row r="64" spans="1:12" ht="17.100000000000001" customHeight="1" x14ac:dyDescent="0.35">
      <c r="A64" s="171" t="s">
        <v>1111</v>
      </c>
      <c r="B64" s="159"/>
      <c r="C64" s="159" t="s">
        <v>1173</v>
      </c>
      <c r="D64" s="159">
        <v>8</v>
      </c>
      <c r="E64" s="159">
        <v>9</v>
      </c>
      <c r="F64" s="160" t="str">
        <f>+VLOOKUP(E64,Participants!$A$1:$F$1449,2,FALSE)</f>
        <v>Gina Talarico</v>
      </c>
      <c r="G64" s="160" t="str">
        <f>+VLOOKUP(E64,Participants!$A$1:$F$1449,4,FALSE)</f>
        <v>BFS</v>
      </c>
      <c r="H64" s="160" t="str">
        <f>+VLOOKUP(E64,Participants!$A$1:$F$1449,5,FALSE)</f>
        <v>F</v>
      </c>
      <c r="I64" s="160">
        <f>+VLOOKUP(E64,Participants!$A$1:$F$1449,3,FALSE)</f>
        <v>2</v>
      </c>
      <c r="J64" s="160" t="str">
        <f>+VLOOKUP(E64,Participants!$A$1:$G$1449,7,FALSE)</f>
        <v>DEV GIRLS</v>
      </c>
      <c r="K64" s="160">
        <f t="shared" si="0"/>
        <v>63</v>
      </c>
      <c r="L64" s="160"/>
    </row>
    <row r="65" spans="1:12" ht="17.100000000000001" customHeight="1" x14ac:dyDescent="0.35">
      <c r="A65" s="171" t="s">
        <v>1111</v>
      </c>
      <c r="B65" s="159"/>
      <c r="C65" s="159" t="s">
        <v>1174</v>
      </c>
      <c r="D65" s="159">
        <v>6</v>
      </c>
      <c r="E65" s="159">
        <v>409</v>
      </c>
      <c r="F65" s="160" t="str">
        <f>+VLOOKUP(E65,Participants!$A$1:$F$1449,2,FALSE)</f>
        <v>Reagan</v>
      </c>
      <c r="G65" s="160" t="str">
        <f>+VLOOKUP(E65,Participants!$A$1:$F$1449,4,FALSE)</f>
        <v>PHL</v>
      </c>
      <c r="H65" s="160" t="str">
        <f>+VLOOKUP(E65,Participants!$A$1:$F$1449,5,FALSE)</f>
        <v>F</v>
      </c>
      <c r="I65" s="160">
        <f>+VLOOKUP(E65,Participants!$A$1:$F$1449,3,FALSE)</f>
        <v>0</v>
      </c>
      <c r="J65" s="160" t="str">
        <f>+VLOOKUP(E65,Participants!$A$1:$G$1449,7,FALSE)</f>
        <v>DEV GIRLS</v>
      </c>
      <c r="K65" s="160">
        <f t="shared" si="0"/>
        <v>64</v>
      </c>
      <c r="L65" s="160"/>
    </row>
    <row r="66" spans="1:12" ht="17.100000000000001" customHeight="1" x14ac:dyDescent="0.35">
      <c r="A66" s="171" t="s">
        <v>1111</v>
      </c>
      <c r="B66" s="159"/>
      <c r="C66" s="159" t="s">
        <v>1175</v>
      </c>
      <c r="D66" s="159">
        <v>3</v>
      </c>
      <c r="E66" s="159">
        <v>12</v>
      </c>
      <c r="F66" s="160" t="str">
        <f>+VLOOKUP(E66,Participants!$A$1:$F$1449,2,FALSE)</f>
        <v>Amelia Aiello</v>
      </c>
      <c r="G66" s="160" t="str">
        <f>+VLOOKUP(E66,Participants!$A$1:$F$1449,4,FALSE)</f>
        <v>BFS</v>
      </c>
      <c r="H66" s="160" t="str">
        <f>+VLOOKUP(E66,Participants!$A$1:$F$1449,5,FALSE)</f>
        <v>F</v>
      </c>
      <c r="I66" s="160">
        <f>+VLOOKUP(E66,Participants!$A$1:$F$1449,3,FALSE)</f>
        <v>3</v>
      </c>
      <c r="J66" s="160" t="str">
        <f>+VLOOKUP(E66,Participants!$A$1:$G$1449,7,FALSE)</f>
        <v>DEV GIRLS</v>
      </c>
      <c r="K66" s="160">
        <f t="shared" si="0"/>
        <v>65</v>
      </c>
      <c r="L66" s="160"/>
    </row>
    <row r="67" spans="1:12" ht="17.100000000000001" customHeight="1" x14ac:dyDescent="0.35">
      <c r="A67" s="171" t="s">
        <v>1111</v>
      </c>
      <c r="B67" s="159"/>
      <c r="C67" s="159" t="s">
        <v>1176</v>
      </c>
      <c r="D67" s="159">
        <v>8</v>
      </c>
      <c r="E67" s="159">
        <v>985</v>
      </c>
      <c r="F67" s="160" t="str">
        <f>+VLOOKUP(E67,Participants!$A$1:$F$1449,2,FALSE)</f>
        <v>Allura Stephenson</v>
      </c>
      <c r="G67" s="160" t="str">
        <f>+VLOOKUP(E67,Participants!$A$1:$F$1449,4,FALSE)</f>
        <v>GAB</v>
      </c>
      <c r="H67" s="160" t="str">
        <f>+VLOOKUP(E67,Participants!$A$1:$F$1449,5,FALSE)</f>
        <v>F</v>
      </c>
      <c r="I67" s="160">
        <f>+VLOOKUP(E67,Participants!$A$1:$F$1449,3,FALSE)</f>
        <v>4</v>
      </c>
      <c r="J67" s="160" t="str">
        <f>+VLOOKUP(E67,Participants!$A$1:$G$1449,7,FALSE)</f>
        <v>DEV GIRLS</v>
      </c>
      <c r="K67" s="160">
        <f t="shared" si="0"/>
        <v>66</v>
      </c>
      <c r="L67" s="160"/>
    </row>
    <row r="68" spans="1:12" ht="17.100000000000001" customHeight="1" x14ac:dyDescent="0.35">
      <c r="A68" s="171" t="s">
        <v>1111</v>
      </c>
      <c r="B68" s="159"/>
      <c r="C68" s="159" t="s">
        <v>1177</v>
      </c>
      <c r="D68" s="159">
        <v>4</v>
      </c>
      <c r="E68" s="159">
        <v>13</v>
      </c>
      <c r="F68" s="160" t="str">
        <f>+VLOOKUP(E68,Participants!$A$1:$F$1449,2,FALSE)</f>
        <v>Anna Lapinsky</v>
      </c>
      <c r="G68" s="160" t="str">
        <f>+VLOOKUP(E68,Participants!$A$1:$F$1449,4,FALSE)</f>
        <v>BFS</v>
      </c>
      <c r="H68" s="160" t="str">
        <f>+VLOOKUP(E68,Participants!$A$1:$F$1449,5,FALSE)</f>
        <v>F</v>
      </c>
      <c r="I68" s="160">
        <f>+VLOOKUP(E68,Participants!$A$1:$F$1449,3,FALSE)</f>
        <v>3</v>
      </c>
      <c r="J68" s="160" t="str">
        <f>+VLOOKUP(E68,Participants!$A$1:$G$1449,7,FALSE)</f>
        <v>DEV GIRLS</v>
      </c>
      <c r="K68" s="160">
        <f t="shared" si="0"/>
        <v>67</v>
      </c>
      <c r="L68" s="160"/>
    </row>
    <row r="69" spans="1:12" ht="17.100000000000001" customHeight="1" x14ac:dyDescent="0.35">
      <c r="A69" s="171" t="s">
        <v>1111</v>
      </c>
      <c r="B69" s="159"/>
      <c r="C69" s="159" t="s">
        <v>1178</v>
      </c>
      <c r="D69" s="159">
        <v>1</v>
      </c>
      <c r="E69" s="159">
        <v>975</v>
      </c>
      <c r="F69" s="160" t="str">
        <f>+VLOOKUP(E69,Participants!$A$1:$F$1449,2,FALSE)</f>
        <v>Raegan Faulds</v>
      </c>
      <c r="G69" s="160" t="str">
        <f>+VLOOKUP(E69,Participants!$A$1:$F$1449,4,FALSE)</f>
        <v>GAB</v>
      </c>
      <c r="H69" s="160" t="str">
        <f>+VLOOKUP(E69,Participants!$A$1:$F$1449,5,FALSE)</f>
        <v>F</v>
      </c>
      <c r="I69" s="160">
        <f>+VLOOKUP(E69,Participants!$A$1:$F$1449,3,FALSE)</f>
        <v>3</v>
      </c>
      <c r="J69" s="160" t="str">
        <f>+VLOOKUP(E69,Participants!$A$1:$G$1449,7,FALSE)</f>
        <v>DEV GIRLS</v>
      </c>
      <c r="K69" s="160">
        <f t="shared" si="0"/>
        <v>68</v>
      </c>
      <c r="L69" s="160"/>
    </row>
    <row r="70" spans="1:12" ht="17.100000000000001" customHeight="1" x14ac:dyDescent="0.35">
      <c r="A70" s="171" t="s">
        <v>1111</v>
      </c>
      <c r="B70" s="159"/>
      <c r="C70" s="159" t="s">
        <v>1179</v>
      </c>
      <c r="D70" s="159">
        <v>6</v>
      </c>
      <c r="E70" s="159">
        <v>1201</v>
      </c>
      <c r="F70" s="160" t="str">
        <f>+VLOOKUP(E70,Participants!$A$1:$F$1449,2,FALSE)</f>
        <v>Rosie Anderson</v>
      </c>
      <c r="G70" s="160" t="str">
        <f>+VLOOKUP(E70,Participants!$A$1:$F$1449,4,FALSE)</f>
        <v>GRE</v>
      </c>
      <c r="H70" s="160" t="str">
        <f>+VLOOKUP(E70,Participants!$A$1:$F$1449,5,FALSE)</f>
        <v>F</v>
      </c>
      <c r="I70" s="160">
        <f>+VLOOKUP(E70,Participants!$A$1:$F$1449,3,FALSE)</f>
        <v>0</v>
      </c>
      <c r="J70" s="160" t="str">
        <f>+VLOOKUP(E70,Participants!$A$1:$G$1449,7,FALSE)</f>
        <v>DEV GIRLS</v>
      </c>
      <c r="K70" s="160">
        <f t="shared" si="0"/>
        <v>69</v>
      </c>
      <c r="L70" s="160"/>
    </row>
    <row r="71" spans="1:12" ht="17.100000000000001" customHeight="1" x14ac:dyDescent="0.35">
      <c r="A71" s="171" t="s">
        <v>1111</v>
      </c>
      <c r="B71" s="159"/>
      <c r="C71" s="159" t="s">
        <v>1180</v>
      </c>
      <c r="D71" s="159">
        <v>2</v>
      </c>
      <c r="E71" s="159">
        <v>255</v>
      </c>
      <c r="F71" s="160" t="str">
        <f>+VLOOKUP(E71,Participants!$A$1:$F$1449,2,FALSE)</f>
        <v>Clare Koniecka</v>
      </c>
      <c r="G71" s="160" t="str">
        <f>+VLOOKUP(E71,Participants!$A$1:$F$1449,4,FALSE)</f>
        <v>JBS</v>
      </c>
      <c r="H71" s="160" t="str">
        <f>+VLOOKUP(E71,Participants!$A$1:$F$1449,5,FALSE)</f>
        <v>F</v>
      </c>
      <c r="I71" s="160">
        <f>+VLOOKUP(E71,Participants!$A$1:$F$1449,3,FALSE)</f>
        <v>1</v>
      </c>
      <c r="J71" s="160" t="str">
        <f>+VLOOKUP(E71,Participants!$A$1:$G$1449,7,FALSE)</f>
        <v>DEV GIRLS</v>
      </c>
      <c r="K71" s="160">
        <f t="shared" si="0"/>
        <v>70</v>
      </c>
      <c r="L71" s="160"/>
    </row>
    <row r="72" spans="1:12" ht="17.100000000000001" customHeight="1" x14ac:dyDescent="0.35">
      <c r="A72" s="76" t="s">
        <v>1111</v>
      </c>
      <c r="B72" s="6"/>
      <c r="C72" s="6"/>
      <c r="D72" s="6">
        <v>7</v>
      </c>
      <c r="E72" s="6"/>
      <c r="F72" s="8" t="e">
        <f>+VLOOKUP(E72,Participants!$A$1:$F$1449,2,FALSE)</f>
        <v>#N/A</v>
      </c>
      <c r="G72" s="8" t="e">
        <f>+VLOOKUP(E72,Participants!$A$1:$F$1449,4,FALSE)</f>
        <v>#N/A</v>
      </c>
      <c r="H72" s="8" t="e">
        <f>+VLOOKUP(E72,Participants!$A$1:$F$1449,5,FALSE)</f>
        <v>#N/A</v>
      </c>
      <c r="I72" s="8" t="e">
        <f>+VLOOKUP(E72,Participants!$A$1:$F$1449,3,FALSE)</f>
        <v>#N/A</v>
      </c>
      <c r="J72" s="8" t="e">
        <f>+VLOOKUP(E72,Participants!$A$1:$G$1449,7,FALSE)</f>
        <v>#N/A</v>
      </c>
      <c r="K72" s="8"/>
      <c r="L72" s="8"/>
    </row>
    <row r="73" spans="1:12" ht="17.100000000000001" customHeight="1" x14ac:dyDescent="0.35">
      <c r="A73" s="76" t="s">
        <v>1111</v>
      </c>
      <c r="B73" s="6"/>
      <c r="C73" s="6"/>
      <c r="D73" s="6">
        <v>8</v>
      </c>
      <c r="E73" s="6"/>
      <c r="F73" s="8" t="e">
        <f>+VLOOKUP(E73,Participants!$A$1:$F$1449,2,FALSE)</f>
        <v>#N/A</v>
      </c>
      <c r="G73" s="8" t="e">
        <f>+VLOOKUP(E73,Participants!$A$1:$F$1449,4,FALSE)</f>
        <v>#N/A</v>
      </c>
      <c r="H73" s="8" t="e">
        <f>+VLOOKUP(E73,Participants!$A$1:$F$1449,5,FALSE)</f>
        <v>#N/A</v>
      </c>
      <c r="I73" s="8" t="e">
        <f>+VLOOKUP(E73,Participants!$A$1:$F$1449,3,FALSE)</f>
        <v>#N/A</v>
      </c>
      <c r="J73" s="8" t="e">
        <f>+VLOOKUP(E73,Participants!$A$1:$G$1449,7,FALSE)</f>
        <v>#N/A</v>
      </c>
      <c r="K73" s="8"/>
      <c r="L73" s="8"/>
    </row>
    <row r="74" spans="1:12" ht="17.100000000000001" customHeight="1" x14ac:dyDescent="0.35">
      <c r="A74" s="178" t="s">
        <v>1111</v>
      </c>
      <c r="B74" s="163"/>
      <c r="C74" s="163" t="s">
        <v>1181</v>
      </c>
      <c r="D74" s="163">
        <v>2</v>
      </c>
      <c r="E74" s="163">
        <v>805</v>
      </c>
      <c r="F74" s="164" t="str">
        <f>+VLOOKUP(E74,Participants!$A$1:$F$1449,2,FALSE)</f>
        <v>Reece Hankinson</v>
      </c>
      <c r="G74" s="164" t="str">
        <f>+VLOOKUP(E74,Participants!$A$1:$F$1449,4,FALSE)</f>
        <v>SRT</v>
      </c>
      <c r="H74" s="164" t="str">
        <f>+VLOOKUP(E74,Participants!$A$1:$F$1449,5,FALSE)</f>
        <v>M</v>
      </c>
      <c r="I74" s="164">
        <f>+VLOOKUP(E74,Participants!$A$1:$F$1449,3,FALSE)</f>
        <v>4</v>
      </c>
      <c r="J74" s="164" t="str">
        <f>+VLOOKUP(E74,Participants!$A$1:$G$1449,7,FALSE)</f>
        <v>DEV BOYS</v>
      </c>
      <c r="K74" s="165">
        <v>1</v>
      </c>
      <c r="L74" s="165">
        <v>10</v>
      </c>
    </row>
    <row r="75" spans="1:12" ht="17.100000000000001" customHeight="1" x14ac:dyDescent="0.35">
      <c r="A75" s="178" t="s">
        <v>1111</v>
      </c>
      <c r="B75" s="163"/>
      <c r="C75" s="163" t="s">
        <v>1182</v>
      </c>
      <c r="D75" s="163">
        <v>3</v>
      </c>
      <c r="E75" s="163">
        <v>113</v>
      </c>
      <c r="F75" s="164" t="str">
        <f>+VLOOKUP(E75,Participants!$A$1:$F$1449,2,FALSE)</f>
        <v>Cooper Cincinnati</v>
      </c>
      <c r="G75" s="164" t="str">
        <f>+VLOOKUP(E75,Participants!$A$1:$F$1449,4,FALSE)</f>
        <v>JFK</v>
      </c>
      <c r="H75" s="164" t="str">
        <f>+VLOOKUP(E75,Participants!$A$1:$F$1449,5,FALSE)</f>
        <v>M</v>
      </c>
      <c r="I75" s="164">
        <f>+VLOOKUP(E75,Participants!$A$1:$F$1449,3,FALSE)</f>
        <v>3</v>
      </c>
      <c r="J75" s="164" t="str">
        <f>+VLOOKUP(E75,Participants!$A$1:$G$1449,7,FALSE)</f>
        <v>DEV BOYS</v>
      </c>
      <c r="K75" s="165">
        <v>2</v>
      </c>
      <c r="L75" s="165">
        <v>8</v>
      </c>
    </row>
    <row r="76" spans="1:12" ht="17.100000000000001" customHeight="1" x14ac:dyDescent="0.35">
      <c r="A76" s="178" t="s">
        <v>1111</v>
      </c>
      <c r="B76" s="163"/>
      <c r="C76" s="163" t="s">
        <v>1183</v>
      </c>
      <c r="D76" s="163">
        <v>1</v>
      </c>
      <c r="E76" s="163">
        <v>611</v>
      </c>
      <c r="F76" s="164" t="str">
        <f>+VLOOKUP(E76,Participants!$A$1:$F$1449,2,FALSE)</f>
        <v>Lucas Conley</v>
      </c>
      <c r="G76" s="164" t="str">
        <f>+VLOOKUP(E76,Participants!$A$1:$F$1449,4,FALSE)</f>
        <v>AAC</v>
      </c>
      <c r="H76" s="164" t="str">
        <f>+VLOOKUP(E76,Participants!$A$1:$F$1449,5,FALSE)</f>
        <v>M</v>
      </c>
      <c r="I76" s="164">
        <f>+VLOOKUP(E76,Participants!$A$1:$F$1449,3,FALSE)</f>
        <v>4</v>
      </c>
      <c r="J76" s="164" t="str">
        <f>+VLOOKUP(E76,Participants!$A$1:$G$1449,7,FALSE)</f>
        <v>DEV BOYS</v>
      </c>
      <c r="K76" s="165">
        <v>3</v>
      </c>
      <c r="L76" s="165">
        <v>6</v>
      </c>
    </row>
    <row r="77" spans="1:12" ht="17.100000000000001" customHeight="1" x14ac:dyDescent="0.35">
      <c r="A77" s="178" t="s">
        <v>1111</v>
      </c>
      <c r="B77" s="163"/>
      <c r="C77" s="163" t="s">
        <v>1184</v>
      </c>
      <c r="D77" s="163">
        <v>4</v>
      </c>
      <c r="E77" s="163">
        <v>710</v>
      </c>
      <c r="F77" s="164" t="str">
        <f>+VLOOKUP(E77,Participants!$A$1:$F$1449,2,FALSE)</f>
        <v>Santino Slaboda</v>
      </c>
      <c r="G77" s="164" t="str">
        <f>+VLOOKUP(E77,Participants!$A$1:$F$1449,4,FALSE)</f>
        <v>BCS</v>
      </c>
      <c r="H77" s="164" t="str">
        <f>+VLOOKUP(E77,Participants!$A$1:$F$1449,5,FALSE)</f>
        <v>M</v>
      </c>
      <c r="I77" s="164">
        <f>+VLOOKUP(E77,Participants!$A$1:$F$1449,3,FALSE)</f>
        <v>4</v>
      </c>
      <c r="J77" s="164" t="str">
        <f>+VLOOKUP(E77,Participants!$A$1:$G$1449,7,FALSE)</f>
        <v>DEV BOYS</v>
      </c>
      <c r="K77" s="165">
        <v>4</v>
      </c>
      <c r="L77" s="165">
        <v>5</v>
      </c>
    </row>
    <row r="78" spans="1:12" ht="17.100000000000001" customHeight="1" x14ac:dyDescent="0.35">
      <c r="A78" s="178" t="s">
        <v>1111</v>
      </c>
      <c r="B78" s="163"/>
      <c r="C78" s="163" t="s">
        <v>1185</v>
      </c>
      <c r="D78" s="163">
        <v>7</v>
      </c>
      <c r="E78" s="163">
        <v>803</v>
      </c>
      <c r="F78" s="164" t="str">
        <f>+VLOOKUP(E78,Participants!$A$1:$F$1449,2,FALSE)</f>
        <v>Danny Haller</v>
      </c>
      <c r="G78" s="164" t="str">
        <f>+VLOOKUP(E78,Participants!$A$1:$F$1449,4,FALSE)</f>
        <v>SRT</v>
      </c>
      <c r="H78" s="164" t="str">
        <f>+VLOOKUP(E78,Participants!$A$1:$F$1449,5,FALSE)</f>
        <v>M</v>
      </c>
      <c r="I78" s="164">
        <f>+VLOOKUP(E78,Participants!$A$1:$F$1449,3,FALSE)</f>
        <v>4</v>
      </c>
      <c r="J78" s="164" t="str">
        <f>+VLOOKUP(E78,Participants!$A$1:$G$1449,7,FALSE)</f>
        <v>DEV BOYS</v>
      </c>
      <c r="K78" s="165">
        <v>5</v>
      </c>
      <c r="L78" s="165">
        <v>4</v>
      </c>
    </row>
    <row r="79" spans="1:12" ht="17.100000000000001" customHeight="1" x14ac:dyDescent="0.35">
      <c r="A79" s="178" t="s">
        <v>1111</v>
      </c>
      <c r="B79" s="163"/>
      <c r="C79" s="163" t="s">
        <v>1186</v>
      </c>
      <c r="D79" s="163">
        <v>5</v>
      </c>
      <c r="E79" s="163">
        <v>326</v>
      </c>
      <c r="F79" s="164" t="str">
        <f>+VLOOKUP(E79,Participants!$A$1:$F$1449,2,FALSE)</f>
        <v>Will Waskiewicz</v>
      </c>
      <c r="G79" s="164" t="str">
        <f>+VLOOKUP(E79,Participants!$A$1:$F$1449,4,FALSE)</f>
        <v>BTA</v>
      </c>
      <c r="H79" s="164" t="str">
        <f>+VLOOKUP(E79,Participants!$A$1:$F$1449,5,FALSE)</f>
        <v>M</v>
      </c>
      <c r="I79" s="164">
        <f>+VLOOKUP(E79,Participants!$A$1:$F$1449,3,FALSE)</f>
        <v>3</v>
      </c>
      <c r="J79" s="164" t="str">
        <f>+VLOOKUP(E79,Participants!$A$1:$G$1449,7,FALSE)</f>
        <v>DEV BOYS</v>
      </c>
      <c r="K79" s="165">
        <v>6</v>
      </c>
      <c r="L79" s="165">
        <v>3</v>
      </c>
    </row>
    <row r="80" spans="1:12" ht="17.100000000000001" customHeight="1" x14ac:dyDescent="0.35">
      <c r="A80" s="178" t="s">
        <v>1111</v>
      </c>
      <c r="B80" s="163"/>
      <c r="C80" s="163" t="s">
        <v>1187</v>
      </c>
      <c r="D80" s="163">
        <v>8</v>
      </c>
      <c r="E80" s="163">
        <v>1050</v>
      </c>
      <c r="F80" s="164" t="str">
        <f>+VLOOKUP(E80,Participants!$A$1:$F$1449,2,FALSE)</f>
        <v>Christian Williams</v>
      </c>
      <c r="G80" s="164" t="str">
        <f>+VLOOKUP(E80,Participants!$A$1:$F$1449,4,FALSE)</f>
        <v>HTS</v>
      </c>
      <c r="H80" s="164" t="str">
        <f>+VLOOKUP(E80,Participants!$A$1:$F$1449,5,FALSE)</f>
        <v>M</v>
      </c>
      <c r="I80" s="164">
        <f>+VLOOKUP(E80,Participants!$A$1:$F$1449,3,FALSE)</f>
        <v>4</v>
      </c>
      <c r="J80" s="164" t="str">
        <f>+VLOOKUP(E80,Participants!$A$1:$G$1449,7,FALSE)</f>
        <v>DEV BOYS</v>
      </c>
      <c r="K80" s="165">
        <v>7</v>
      </c>
      <c r="L80" s="165">
        <v>2</v>
      </c>
    </row>
    <row r="81" spans="1:12" ht="17.100000000000001" customHeight="1" x14ac:dyDescent="0.35">
      <c r="A81" s="178" t="s">
        <v>1111</v>
      </c>
      <c r="B81" s="163"/>
      <c r="C81" s="163" t="s">
        <v>1114</v>
      </c>
      <c r="D81" s="163">
        <v>6</v>
      </c>
      <c r="E81" s="163">
        <v>46</v>
      </c>
      <c r="F81" s="164" t="str">
        <f>+VLOOKUP(E81,Participants!$A$1:$F$1449,2,FALSE)</f>
        <v>Will Gronsky</v>
      </c>
      <c r="G81" s="164" t="str">
        <f>+VLOOKUP(E81,Participants!$A$1:$F$1449,4,FALSE)</f>
        <v>BFS</v>
      </c>
      <c r="H81" s="164" t="str">
        <f>+VLOOKUP(E81,Participants!$A$1:$F$1449,5,FALSE)</f>
        <v>M</v>
      </c>
      <c r="I81" s="164">
        <f>+VLOOKUP(E81,Participants!$A$1:$F$1449,3,FALSE)</f>
        <v>4</v>
      </c>
      <c r="J81" s="164" t="str">
        <f>+VLOOKUP(E81,Participants!$A$1:$G$1449,7,FALSE)</f>
        <v>DEV BOYS</v>
      </c>
      <c r="K81" s="165">
        <v>8</v>
      </c>
      <c r="L81" s="165">
        <v>1</v>
      </c>
    </row>
    <row r="82" spans="1:12" ht="17.100000000000001" customHeight="1" x14ac:dyDescent="0.35">
      <c r="A82" s="178" t="s">
        <v>1111</v>
      </c>
      <c r="B82" s="163"/>
      <c r="C82" s="163" t="s">
        <v>1188</v>
      </c>
      <c r="D82" s="163">
        <v>1</v>
      </c>
      <c r="E82" s="163">
        <v>610</v>
      </c>
      <c r="F82" s="164" t="str">
        <f>+VLOOKUP(E82,Participants!$A$1:$F$1449,2,FALSE)</f>
        <v>Jonah Burchill</v>
      </c>
      <c r="G82" s="164" t="str">
        <f>+VLOOKUP(E82,Participants!$A$1:$F$1449,4,FALSE)</f>
        <v>AAC</v>
      </c>
      <c r="H82" s="164" t="str">
        <f>+VLOOKUP(E82,Participants!$A$1:$F$1449,5,FALSE)</f>
        <v>M</v>
      </c>
      <c r="I82" s="164">
        <f>+VLOOKUP(E82,Participants!$A$1:$F$1449,3,FALSE)</f>
        <v>4</v>
      </c>
      <c r="J82" s="164" t="str">
        <f>+VLOOKUP(E82,Participants!$A$1:$G$1449,7,FALSE)</f>
        <v>DEV BOYS</v>
      </c>
      <c r="K82" s="164">
        <f>K81+1</f>
        <v>9</v>
      </c>
      <c r="L82" s="164"/>
    </row>
    <row r="83" spans="1:12" ht="17.100000000000001" customHeight="1" x14ac:dyDescent="0.35">
      <c r="A83" s="178" t="s">
        <v>1111</v>
      </c>
      <c r="B83" s="163"/>
      <c r="C83" s="163" t="s">
        <v>1189</v>
      </c>
      <c r="D83" s="163">
        <v>1</v>
      </c>
      <c r="E83" s="163">
        <v>182</v>
      </c>
      <c r="F83" s="164" t="str">
        <f>+VLOOKUP(E83,Participants!$A$1:$F$1449,2,FALSE)</f>
        <v>Rhys Maentz</v>
      </c>
      <c r="G83" s="164" t="str">
        <f>+VLOOKUP(E83,Participants!$A$1:$F$1449,4,FALSE)</f>
        <v>STL</v>
      </c>
      <c r="H83" s="164" t="str">
        <f>+VLOOKUP(E83,Participants!$A$1:$F$1449,5,FALSE)</f>
        <v>M</v>
      </c>
      <c r="I83" s="164">
        <f>+VLOOKUP(E83,Participants!$A$1:$F$1449,3,FALSE)</f>
        <v>3</v>
      </c>
      <c r="J83" s="164" t="str">
        <f>+VLOOKUP(E83,Participants!$A$1:$G$1449,7,FALSE)</f>
        <v>DEV BOYS</v>
      </c>
      <c r="K83" s="164">
        <f t="shared" ref="K83:K129" si="1">K82+1</f>
        <v>10</v>
      </c>
      <c r="L83" s="164"/>
    </row>
    <row r="84" spans="1:12" ht="17.100000000000001" customHeight="1" x14ac:dyDescent="0.35">
      <c r="A84" s="178" t="s">
        <v>1111</v>
      </c>
      <c r="B84" s="163"/>
      <c r="C84" s="163" t="s">
        <v>1190</v>
      </c>
      <c r="D84" s="163">
        <v>1</v>
      </c>
      <c r="E84" s="163">
        <v>32</v>
      </c>
      <c r="F84" s="164" t="str">
        <f>+VLOOKUP(E84,Participants!$A$1:$F$1449,2,FALSE)</f>
        <v>Brandon Szuch</v>
      </c>
      <c r="G84" s="164" t="str">
        <f>+VLOOKUP(E84,Participants!$A$1:$F$1449,4,FALSE)</f>
        <v>BFS</v>
      </c>
      <c r="H84" s="164" t="str">
        <f>+VLOOKUP(E84,Participants!$A$1:$F$1449,5,FALSE)</f>
        <v>M</v>
      </c>
      <c r="I84" s="164">
        <f>+VLOOKUP(E84,Participants!$A$1:$F$1449,3,FALSE)</f>
        <v>3</v>
      </c>
      <c r="J84" s="164" t="str">
        <f>+VLOOKUP(E84,Participants!$A$1:$G$1449,7,FALSE)</f>
        <v>DEV BOYS</v>
      </c>
      <c r="K84" s="164">
        <f t="shared" si="1"/>
        <v>11</v>
      </c>
      <c r="L84" s="164"/>
    </row>
    <row r="85" spans="1:12" ht="17.100000000000001" customHeight="1" x14ac:dyDescent="0.35">
      <c r="A85" s="178" t="s">
        <v>1111</v>
      </c>
      <c r="B85" s="163"/>
      <c r="C85" s="163" t="s">
        <v>1191</v>
      </c>
      <c r="D85" s="163">
        <v>7</v>
      </c>
      <c r="E85" s="163">
        <v>1051</v>
      </c>
      <c r="F85" s="164" t="str">
        <f>+VLOOKUP(E85,Participants!$A$1:$F$1449,2,FALSE)</f>
        <v>Elias Latouf</v>
      </c>
      <c r="G85" s="164" t="str">
        <f>+VLOOKUP(E85,Participants!$A$1:$F$1449,4,FALSE)</f>
        <v>HTS</v>
      </c>
      <c r="H85" s="164" t="str">
        <f>+VLOOKUP(E85,Participants!$A$1:$F$1449,5,FALSE)</f>
        <v>M</v>
      </c>
      <c r="I85" s="164">
        <f>+VLOOKUP(E85,Participants!$A$1:$F$1449,3,FALSE)</f>
        <v>4</v>
      </c>
      <c r="J85" s="164" t="str">
        <f>+VLOOKUP(E85,Participants!$A$1:$G$1449,7,FALSE)</f>
        <v>DEV BOYS</v>
      </c>
      <c r="K85" s="164">
        <f t="shared" si="1"/>
        <v>12</v>
      </c>
      <c r="L85" s="164"/>
    </row>
    <row r="86" spans="1:12" ht="17.100000000000001" customHeight="1" x14ac:dyDescent="0.35">
      <c r="A86" s="178" t="s">
        <v>1111</v>
      </c>
      <c r="B86" s="163"/>
      <c r="C86" s="163" t="s">
        <v>1192</v>
      </c>
      <c r="D86" s="163">
        <v>3</v>
      </c>
      <c r="E86" s="163">
        <v>44</v>
      </c>
      <c r="F86" s="164" t="str">
        <f>+VLOOKUP(E86,Participants!$A$1:$F$1449,2,FALSE)</f>
        <v>Justin Peoples</v>
      </c>
      <c r="G86" s="164" t="str">
        <f>+VLOOKUP(E86,Participants!$A$1:$F$1449,4,FALSE)</f>
        <v>BFS</v>
      </c>
      <c r="H86" s="164" t="str">
        <f>+VLOOKUP(E86,Participants!$A$1:$F$1449,5,FALSE)</f>
        <v>M</v>
      </c>
      <c r="I86" s="164">
        <f>+VLOOKUP(E86,Participants!$A$1:$F$1449,3,FALSE)</f>
        <v>4</v>
      </c>
      <c r="J86" s="164" t="str">
        <f>+VLOOKUP(E86,Participants!$A$1:$G$1449,7,FALSE)</f>
        <v>DEV BOYS</v>
      </c>
      <c r="K86" s="164">
        <f t="shared" si="1"/>
        <v>13</v>
      </c>
      <c r="L86" s="164"/>
    </row>
    <row r="87" spans="1:12" ht="17.100000000000001" customHeight="1" x14ac:dyDescent="0.35">
      <c r="A87" s="178" t="s">
        <v>1111</v>
      </c>
      <c r="B87" s="163"/>
      <c r="C87" s="163" t="s">
        <v>1193</v>
      </c>
      <c r="D87" s="163">
        <v>2</v>
      </c>
      <c r="E87" s="163">
        <v>983</v>
      </c>
      <c r="F87" s="164" t="str">
        <f>+VLOOKUP(E87,Participants!$A$1:$F$1449,2,FALSE)</f>
        <v>Caleb Fruscello</v>
      </c>
      <c r="G87" s="164" t="str">
        <f>+VLOOKUP(E87,Participants!$A$1:$F$1449,4,FALSE)</f>
        <v>GAB</v>
      </c>
      <c r="H87" s="164" t="str">
        <f>+VLOOKUP(E87,Participants!$A$1:$F$1449,5,FALSE)</f>
        <v>M</v>
      </c>
      <c r="I87" s="164">
        <f>+VLOOKUP(E87,Participants!$A$1:$F$1449,3,FALSE)</f>
        <v>4</v>
      </c>
      <c r="J87" s="164" t="str">
        <f>+VLOOKUP(E87,Participants!$A$1:$G$1449,7,FALSE)</f>
        <v>DEV BOYS</v>
      </c>
      <c r="K87" s="164">
        <f t="shared" si="1"/>
        <v>14</v>
      </c>
      <c r="L87" s="164"/>
    </row>
    <row r="88" spans="1:12" ht="17.100000000000001" customHeight="1" x14ac:dyDescent="0.35">
      <c r="A88" s="178" t="s">
        <v>1111</v>
      </c>
      <c r="B88" s="163"/>
      <c r="C88" s="163" t="s">
        <v>1194</v>
      </c>
      <c r="D88" s="163">
        <v>3</v>
      </c>
      <c r="E88" s="163">
        <v>692</v>
      </c>
      <c r="F88" s="164" t="str">
        <f>+VLOOKUP(E88,Participants!$A$1:$F$1449,2,FALSE)</f>
        <v>Mateo Saspe</v>
      </c>
      <c r="G88" s="164" t="str">
        <f>+VLOOKUP(E88,Participants!$A$1:$F$1449,4,FALSE)</f>
        <v>BCS</v>
      </c>
      <c r="H88" s="164" t="str">
        <f>+VLOOKUP(E88,Participants!$A$1:$F$1449,5,FALSE)</f>
        <v>M</v>
      </c>
      <c r="I88" s="164">
        <f>+VLOOKUP(E88,Participants!$A$1:$F$1449,3,FALSE)</f>
        <v>3</v>
      </c>
      <c r="J88" s="164" t="str">
        <f>+VLOOKUP(E88,Participants!$A$1:$G$1449,7,FALSE)</f>
        <v>DEV BOYS</v>
      </c>
      <c r="K88" s="164">
        <f t="shared" si="1"/>
        <v>15</v>
      </c>
      <c r="L88" s="164"/>
    </row>
    <row r="89" spans="1:12" ht="17.100000000000001" customHeight="1" x14ac:dyDescent="0.35">
      <c r="A89" s="178" t="s">
        <v>1111</v>
      </c>
      <c r="B89" s="163"/>
      <c r="C89" s="163" t="s">
        <v>1195</v>
      </c>
      <c r="D89" s="163">
        <v>3</v>
      </c>
      <c r="E89" s="163">
        <v>799</v>
      </c>
      <c r="F89" s="164" t="str">
        <f>+VLOOKUP(E89,Participants!$A$1:$F$1449,2,FALSE)</f>
        <v>Eli Rock</v>
      </c>
      <c r="G89" s="164" t="str">
        <f>+VLOOKUP(E89,Participants!$A$1:$F$1449,4,FALSE)</f>
        <v>SRT</v>
      </c>
      <c r="H89" s="164" t="str">
        <f>+VLOOKUP(E89,Participants!$A$1:$F$1449,5,FALSE)</f>
        <v>M</v>
      </c>
      <c r="I89" s="164">
        <f>+VLOOKUP(E89,Participants!$A$1:$F$1449,3,FALSE)</f>
        <v>3</v>
      </c>
      <c r="J89" s="164" t="str">
        <f>+VLOOKUP(E89,Participants!$A$1:$G$1449,7,FALSE)</f>
        <v>DEV BOYS</v>
      </c>
      <c r="K89" s="164">
        <f t="shared" si="1"/>
        <v>16</v>
      </c>
      <c r="L89" s="164"/>
    </row>
    <row r="90" spans="1:12" ht="17.100000000000001" customHeight="1" x14ac:dyDescent="0.35">
      <c r="A90" s="178" t="s">
        <v>1111</v>
      </c>
      <c r="B90" s="163"/>
      <c r="C90" s="163" t="s">
        <v>1126</v>
      </c>
      <c r="D90" s="163">
        <v>4</v>
      </c>
      <c r="E90" s="163">
        <v>34</v>
      </c>
      <c r="F90" s="164" t="str">
        <f>+VLOOKUP(E90,Participants!$A$1:$F$1449,2,FALSE)</f>
        <v>Erik Lindenfelser</v>
      </c>
      <c r="G90" s="164" t="str">
        <f>+VLOOKUP(E90,Participants!$A$1:$F$1449,4,FALSE)</f>
        <v>BFS</v>
      </c>
      <c r="H90" s="164" t="str">
        <f>+VLOOKUP(E90,Participants!$A$1:$F$1449,5,FALSE)</f>
        <v>M</v>
      </c>
      <c r="I90" s="164">
        <f>+VLOOKUP(E90,Participants!$A$1:$F$1449,3,FALSE)</f>
        <v>3</v>
      </c>
      <c r="J90" s="164" t="str">
        <f>+VLOOKUP(E90,Participants!$A$1:$G$1449,7,FALSE)</f>
        <v>DEV BOYS</v>
      </c>
      <c r="K90" s="164">
        <f t="shared" si="1"/>
        <v>17</v>
      </c>
      <c r="L90" s="164"/>
    </row>
    <row r="91" spans="1:12" ht="17.100000000000001" customHeight="1" x14ac:dyDescent="0.35">
      <c r="A91" s="178" t="s">
        <v>1111</v>
      </c>
      <c r="B91" s="163"/>
      <c r="C91" s="163" t="s">
        <v>1196</v>
      </c>
      <c r="D91" s="163">
        <v>5</v>
      </c>
      <c r="E91" s="163">
        <v>613</v>
      </c>
      <c r="F91" s="164" t="str">
        <f>+VLOOKUP(E91,Participants!$A$1:$F$1449,2,FALSE)</f>
        <v>Patrick Richthammer</v>
      </c>
      <c r="G91" s="164" t="str">
        <f>+VLOOKUP(E91,Participants!$A$1:$F$1449,4,FALSE)</f>
        <v>AAC</v>
      </c>
      <c r="H91" s="164" t="str">
        <f>+VLOOKUP(E91,Participants!$A$1:$F$1449,5,FALSE)</f>
        <v>M</v>
      </c>
      <c r="I91" s="164">
        <f>+VLOOKUP(E91,Participants!$A$1:$F$1449,3,FALSE)</f>
        <v>4</v>
      </c>
      <c r="J91" s="164" t="str">
        <f>+VLOOKUP(E91,Participants!$A$1:$G$1449,7,FALSE)</f>
        <v>DEV BOYS</v>
      </c>
      <c r="K91" s="164">
        <f t="shared" si="1"/>
        <v>18</v>
      </c>
      <c r="L91" s="164"/>
    </row>
    <row r="92" spans="1:12" ht="17.100000000000001" customHeight="1" x14ac:dyDescent="0.35">
      <c r="A92" s="178" t="s">
        <v>1111</v>
      </c>
      <c r="B92" s="163"/>
      <c r="C92" s="163" t="s">
        <v>1197</v>
      </c>
      <c r="D92" s="163">
        <v>5</v>
      </c>
      <c r="E92" s="163">
        <v>801</v>
      </c>
      <c r="F92" s="164" t="str">
        <f>+VLOOKUP(E92,Participants!$A$1:$F$1449,2,FALSE)</f>
        <v>Ryan Niedermeyer</v>
      </c>
      <c r="G92" s="164" t="str">
        <f>+VLOOKUP(E92,Participants!$A$1:$F$1449,4,FALSE)</f>
        <v>SRT</v>
      </c>
      <c r="H92" s="164" t="str">
        <f>+VLOOKUP(E92,Participants!$A$1:$F$1449,5,FALSE)</f>
        <v>M</v>
      </c>
      <c r="I92" s="164">
        <f>+VLOOKUP(E92,Participants!$A$1:$F$1449,3,FALSE)</f>
        <v>3</v>
      </c>
      <c r="J92" s="164" t="str">
        <f>+VLOOKUP(E92,Participants!$A$1:$G$1449,7,FALSE)</f>
        <v>DEV BOYS</v>
      </c>
      <c r="K92" s="164">
        <f t="shared" si="1"/>
        <v>19</v>
      </c>
      <c r="L92" s="164"/>
    </row>
    <row r="93" spans="1:12" ht="17.100000000000001" customHeight="1" x14ac:dyDescent="0.35">
      <c r="A93" s="178" t="s">
        <v>1111</v>
      </c>
      <c r="B93" s="163"/>
      <c r="C93" s="163" t="s">
        <v>1198</v>
      </c>
      <c r="D93" s="163">
        <v>5</v>
      </c>
      <c r="E93" s="163">
        <v>38</v>
      </c>
      <c r="F93" s="164" t="str">
        <f>+VLOOKUP(E93,Participants!$A$1:$F$1449,2,FALSE)</f>
        <v>Victor Wagner</v>
      </c>
      <c r="G93" s="164" t="str">
        <f>+VLOOKUP(E93,Participants!$A$1:$F$1449,4,FALSE)</f>
        <v>BFS</v>
      </c>
      <c r="H93" s="164" t="str">
        <f>+VLOOKUP(E93,Participants!$A$1:$F$1449,5,FALSE)</f>
        <v>M</v>
      </c>
      <c r="I93" s="164">
        <f>+VLOOKUP(E93,Participants!$A$1:$F$1449,3,FALSE)</f>
        <v>3</v>
      </c>
      <c r="J93" s="164" t="str">
        <f>+VLOOKUP(E93,Participants!$A$1:$G$1449,7,FALSE)</f>
        <v>DEV BOYS</v>
      </c>
      <c r="K93" s="164">
        <f t="shared" si="1"/>
        <v>20</v>
      </c>
      <c r="L93" s="164"/>
    </row>
    <row r="94" spans="1:12" ht="17.100000000000001" customHeight="1" x14ac:dyDescent="0.35">
      <c r="A94" s="178" t="s">
        <v>1111</v>
      </c>
      <c r="B94" s="163"/>
      <c r="C94" s="163" t="s">
        <v>1199</v>
      </c>
      <c r="D94" s="163">
        <v>8</v>
      </c>
      <c r="E94" s="163">
        <v>42</v>
      </c>
      <c r="F94" s="164" t="str">
        <f>+VLOOKUP(E94,Participants!$A$1:$F$1449,2,FALSE)</f>
        <v>James McElroy</v>
      </c>
      <c r="G94" s="164" t="str">
        <f>+VLOOKUP(E94,Participants!$A$1:$F$1449,4,FALSE)</f>
        <v>BFS</v>
      </c>
      <c r="H94" s="164" t="str">
        <f>+VLOOKUP(E94,Participants!$A$1:$F$1449,5,FALSE)</f>
        <v>M</v>
      </c>
      <c r="I94" s="164">
        <f>+VLOOKUP(E94,Participants!$A$1:$F$1449,3,FALSE)</f>
        <v>4</v>
      </c>
      <c r="J94" s="164" t="str">
        <f>+VLOOKUP(E94,Participants!$A$1:$G$1449,7,FALSE)</f>
        <v>DEV BOYS</v>
      </c>
      <c r="K94" s="164">
        <f t="shared" si="1"/>
        <v>21</v>
      </c>
      <c r="L94" s="164"/>
    </row>
    <row r="95" spans="1:12" ht="17.100000000000001" customHeight="1" x14ac:dyDescent="0.35">
      <c r="A95" s="178" t="s">
        <v>1111</v>
      </c>
      <c r="B95" s="163"/>
      <c r="C95" s="163" t="s">
        <v>1200</v>
      </c>
      <c r="D95" s="163">
        <v>1</v>
      </c>
      <c r="E95" s="163">
        <v>1215</v>
      </c>
      <c r="F95" s="164" t="str">
        <f>+VLOOKUP(E95,Participants!$A$1:$F$1449,2,FALSE)</f>
        <v>Judah Sauers</v>
      </c>
      <c r="G95" s="164" t="str">
        <f>+VLOOKUP(E95,Participants!$A$1:$F$1449,4,FALSE)</f>
        <v>GRE</v>
      </c>
      <c r="H95" s="164" t="str">
        <f>+VLOOKUP(E95,Participants!$A$1:$F$1449,5,FALSE)</f>
        <v>M</v>
      </c>
      <c r="I95" s="164">
        <f>+VLOOKUP(E95,Participants!$A$1:$F$1449,3,FALSE)</f>
        <v>2</v>
      </c>
      <c r="J95" s="164" t="str">
        <f>+VLOOKUP(E95,Participants!$A$1:$G$1449,7,FALSE)</f>
        <v>DEV BOYS</v>
      </c>
      <c r="K95" s="164">
        <f t="shared" si="1"/>
        <v>22</v>
      </c>
      <c r="L95" s="164"/>
    </row>
    <row r="96" spans="1:12" ht="17.100000000000001" customHeight="1" x14ac:dyDescent="0.35">
      <c r="A96" s="178" t="s">
        <v>1111</v>
      </c>
      <c r="B96" s="163"/>
      <c r="C96" s="163" t="s">
        <v>1201</v>
      </c>
      <c r="D96" s="163">
        <v>5</v>
      </c>
      <c r="E96" s="163">
        <v>277</v>
      </c>
      <c r="F96" s="164" t="str">
        <f>+VLOOKUP(E96,Participants!$A$1:$F$1449,2,FALSE)</f>
        <v>Zander Izzo</v>
      </c>
      <c r="G96" s="164" t="str">
        <f>+VLOOKUP(E96,Participants!$A$1:$F$1449,4,FALSE)</f>
        <v>JBS</v>
      </c>
      <c r="H96" s="164" t="str">
        <f>+VLOOKUP(E96,Participants!$A$1:$F$1449,5,FALSE)</f>
        <v>M</v>
      </c>
      <c r="I96" s="164">
        <f>+VLOOKUP(E96,Participants!$A$1:$F$1449,3,FALSE)</f>
        <v>3</v>
      </c>
      <c r="J96" s="164" t="str">
        <f>+VLOOKUP(E96,Participants!$A$1:$G$1449,7,FALSE)</f>
        <v>DEV BOYS</v>
      </c>
      <c r="K96" s="164">
        <f t="shared" si="1"/>
        <v>23</v>
      </c>
      <c r="L96" s="164"/>
    </row>
    <row r="97" spans="1:12" ht="17.100000000000001" customHeight="1" x14ac:dyDescent="0.35">
      <c r="A97" s="178" t="s">
        <v>1111</v>
      </c>
      <c r="B97" s="163"/>
      <c r="C97" s="163" t="s">
        <v>1202</v>
      </c>
      <c r="D97" s="163">
        <v>4</v>
      </c>
      <c r="E97" s="163">
        <v>982</v>
      </c>
      <c r="F97" s="164" t="str">
        <f>+VLOOKUP(E97,Participants!$A$1:$F$1449,2,FALSE)</f>
        <v>Andrew Callaghan</v>
      </c>
      <c r="G97" s="164" t="str">
        <f>+VLOOKUP(E97,Participants!$A$1:$F$1449,4,FALSE)</f>
        <v>GAB</v>
      </c>
      <c r="H97" s="164" t="str">
        <f>+VLOOKUP(E97,Participants!$A$1:$F$1449,5,FALSE)</f>
        <v>M</v>
      </c>
      <c r="I97" s="164">
        <f>+VLOOKUP(E97,Participants!$A$1:$F$1449,3,FALSE)</f>
        <v>4</v>
      </c>
      <c r="J97" s="164" t="str">
        <f>+VLOOKUP(E97,Participants!$A$1:$G$1449,7,FALSE)</f>
        <v>DEV BOYS</v>
      </c>
      <c r="K97" s="164">
        <f t="shared" si="1"/>
        <v>24</v>
      </c>
      <c r="L97" s="164"/>
    </row>
    <row r="98" spans="1:12" ht="17.100000000000001" customHeight="1" x14ac:dyDescent="0.35">
      <c r="A98" s="178" t="s">
        <v>1111</v>
      </c>
      <c r="B98" s="163"/>
      <c r="C98" s="163" t="s">
        <v>1203</v>
      </c>
      <c r="D98" s="163">
        <v>6</v>
      </c>
      <c r="E98" s="163">
        <v>114</v>
      </c>
      <c r="F98" s="164" t="str">
        <f>+VLOOKUP(E98,Participants!$A$1:$F$1449,2,FALSE)</f>
        <v>Elliott Bodart</v>
      </c>
      <c r="G98" s="164" t="str">
        <f>+VLOOKUP(E98,Participants!$A$1:$F$1449,4,FALSE)</f>
        <v>JFK</v>
      </c>
      <c r="H98" s="164" t="str">
        <f>+VLOOKUP(E98,Participants!$A$1:$F$1449,5,FALSE)</f>
        <v>M</v>
      </c>
      <c r="I98" s="164">
        <f>+VLOOKUP(E98,Participants!$A$1:$F$1449,3,FALSE)</f>
        <v>3</v>
      </c>
      <c r="J98" s="164" t="str">
        <f>+VLOOKUP(E98,Participants!$A$1:$G$1449,7,FALSE)</f>
        <v>DEV BOYS</v>
      </c>
      <c r="K98" s="164">
        <f t="shared" si="1"/>
        <v>25</v>
      </c>
      <c r="L98" s="164"/>
    </row>
    <row r="99" spans="1:12" ht="17.100000000000001" customHeight="1" x14ac:dyDescent="0.35">
      <c r="A99" s="178" t="s">
        <v>1111</v>
      </c>
      <c r="B99" s="163"/>
      <c r="C99" s="163" t="s">
        <v>1204</v>
      </c>
      <c r="D99" s="163">
        <v>8</v>
      </c>
      <c r="E99" s="163">
        <v>28</v>
      </c>
      <c r="F99" s="164" t="str">
        <f>+VLOOKUP(E99,Participants!$A$1:$F$1449,2,FALSE)</f>
        <v>Jack Davison</v>
      </c>
      <c r="G99" s="164" t="str">
        <f>+VLOOKUP(E99,Participants!$A$1:$F$1449,4,FALSE)</f>
        <v>BFS</v>
      </c>
      <c r="H99" s="164" t="str">
        <f>+VLOOKUP(E99,Participants!$A$1:$F$1449,5,FALSE)</f>
        <v>M</v>
      </c>
      <c r="I99" s="164">
        <f>+VLOOKUP(E99,Participants!$A$1:$F$1449,3,FALSE)</f>
        <v>2</v>
      </c>
      <c r="J99" s="164" t="str">
        <f>+VLOOKUP(E99,Participants!$A$1:$G$1449,7,FALSE)</f>
        <v>DEV BOYS</v>
      </c>
      <c r="K99" s="164">
        <f t="shared" si="1"/>
        <v>26</v>
      </c>
      <c r="L99" s="164"/>
    </row>
    <row r="100" spans="1:12" ht="17.100000000000001" customHeight="1" x14ac:dyDescent="0.35">
      <c r="A100" s="178" t="s">
        <v>1111</v>
      </c>
      <c r="B100" s="163"/>
      <c r="C100" s="163" t="s">
        <v>1205</v>
      </c>
      <c r="D100" s="163">
        <v>6</v>
      </c>
      <c r="E100" s="163">
        <v>979</v>
      </c>
      <c r="F100" s="164" t="str">
        <f>+VLOOKUP(E100,Participants!$A$1:$F$1449,2,FALSE)</f>
        <v>Tyler Horvath</v>
      </c>
      <c r="G100" s="164" t="str">
        <f>+VLOOKUP(E100,Participants!$A$1:$F$1449,4,FALSE)</f>
        <v>GAB</v>
      </c>
      <c r="H100" s="164" t="str">
        <f>+VLOOKUP(E100,Participants!$A$1:$F$1449,5,FALSE)</f>
        <v>M</v>
      </c>
      <c r="I100" s="164">
        <f>+VLOOKUP(E100,Participants!$A$1:$F$1449,3,FALSE)</f>
        <v>3</v>
      </c>
      <c r="J100" s="164" t="str">
        <f>+VLOOKUP(E100,Participants!$A$1:$G$1449,7,FALSE)</f>
        <v>DEV BOYS</v>
      </c>
      <c r="K100" s="164">
        <f t="shared" si="1"/>
        <v>27</v>
      </c>
      <c r="L100" s="164"/>
    </row>
    <row r="101" spans="1:12" ht="17.100000000000001" customHeight="1" x14ac:dyDescent="0.35">
      <c r="A101" s="178" t="s">
        <v>1111</v>
      </c>
      <c r="B101" s="163"/>
      <c r="C101" s="163" t="s">
        <v>1206</v>
      </c>
      <c r="D101" s="163">
        <v>3</v>
      </c>
      <c r="E101" s="163">
        <v>893</v>
      </c>
      <c r="F101" s="164" t="str">
        <f>+VLOOKUP(E101,Participants!$A$1:$F$1449,2,FALSE)</f>
        <v>Raleigh Mero</v>
      </c>
      <c r="G101" s="164" t="str">
        <f>+VLOOKUP(E101,Participants!$A$1:$F$1449,4,FALSE)</f>
        <v>MOSS</v>
      </c>
      <c r="H101" s="164" t="str">
        <f>+VLOOKUP(E101,Participants!$A$1:$F$1449,5,FALSE)</f>
        <v>M</v>
      </c>
      <c r="I101" s="167">
        <f>+VLOOKUP(E101,Participants!$A$1:$F$1449,3,FALSE)</f>
        <v>4</v>
      </c>
      <c r="J101" s="164" t="str">
        <f>+VLOOKUP(E101,Participants!$A$1:$G$1449,7,FALSE)</f>
        <v>DEV BOYS</v>
      </c>
      <c r="K101" s="164">
        <f t="shared" si="1"/>
        <v>28</v>
      </c>
      <c r="L101" s="164"/>
    </row>
    <row r="102" spans="1:12" ht="17.100000000000001" customHeight="1" x14ac:dyDescent="0.35">
      <c r="A102" s="178" t="s">
        <v>1111</v>
      </c>
      <c r="B102" s="163"/>
      <c r="C102" s="163" t="s">
        <v>1207</v>
      </c>
      <c r="D102" s="163">
        <v>2</v>
      </c>
      <c r="E102" s="163">
        <v>660</v>
      </c>
      <c r="F102" s="164" t="str">
        <f>+VLOOKUP(E102,Participants!$A$1:$F$1449,2,FALSE)</f>
        <v>Jonathan Warywoda</v>
      </c>
      <c r="G102" s="164" t="str">
        <f>+VLOOKUP(E102,Participants!$A$1:$F$1449,4,FALSE)</f>
        <v>SYL</v>
      </c>
      <c r="H102" s="166" t="str">
        <f>+VLOOKUP(E102,Participants!$A$1:$F$1449,5,FALSE)</f>
        <v>M</v>
      </c>
      <c r="I102" s="164">
        <f>+VLOOKUP(E102,Participants!$A$1:$F$1449,3,FALSE)</f>
        <v>4</v>
      </c>
      <c r="J102" s="164" t="str">
        <f>+VLOOKUP(E102,Participants!$A$1:$G$1449,7,FALSE)</f>
        <v>DEV BOYS</v>
      </c>
      <c r="K102" s="164">
        <f t="shared" si="1"/>
        <v>29</v>
      </c>
      <c r="L102" s="164"/>
    </row>
    <row r="103" spans="1:12" ht="17.100000000000001" customHeight="1" x14ac:dyDescent="0.35">
      <c r="A103" s="178" t="s">
        <v>1111</v>
      </c>
      <c r="B103" s="163"/>
      <c r="C103" s="163" t="s">
        <v>1208</v>
      </c>
      <c r="D103" s="163">
        <v>4</v>
      </c>
      <c r="E103" s="163">
        <v>393</v>
      </c>
      <c r="F103" s="164" t="str">
        <f>+VLOOKUP(E103,Participants!$A$1:$F$1449,2,FALSE)</f>
        <v>Jacob Boehm</v>
      </c>
      <c r="G103" s="164" t="str">
        <f>+VLOOKUP(E103,Participants!$A$1:$F$1449,4,FALSE)</f>
        <v>PHL</v>
      </c>
      <c r="H103" s="164" t="str">
        <f>+VLOOKUP(E103,Participants!$A$1:$F$1449,5,FALSE)</f>
        <v>M</v>
      </c>
      <c r="I103" s="164">
        <f>+VLOOKUP(E103,Participants!$A$1:$F$1449,3,FALSE)</f>
        <v>3</v>
      </c>
      <c r="J103" s="164" t="str">
        <f>+VLOOKUP(E103,Participants!$A$1:$G$1449,7,FALSE)</f>
        <v>DEV BOYS</v>
      </c>
      <c r="K103" s="164">
        <f t="shared" si="1"/>
        <v>30</v>
      </c>
      <c r="L103" s="164"/>
    </row>
    <row r="104" spans="1:12" ht="17.100000000000001" customHeight="1" x14ac:dyDescent="0.35">
      <c r="A104" s="178" t="s">
        <v>1111</v>
      </c>
      <c r="B104" s="163"/>
      <c r="C104" s="163" t="s">
        <v>1209</v>
      </c>
      <c r="D104" s="163">
        <v>8</v>
      </c>
      <c r="E104" s="163">
        <v>281</v>
      </c>
      <c r="F104" s="164" t="str">
        <f>+VLOOKUP(E104,Participants!$A$1:$F$1449,2,FALSE)</f>
        <v>Nicholas Kozub</v>
      </c>
      <c r="G104" s="164" t="str">
        <f>+VLOOKUP(E104,Participants!$A$1:$F$1449,4,FALSE)</f>
        <v>JBS</v>
      </c>
      <c r="H104" s="164" t="str">
        <f>+VLOOKUP(E104,Participants!$A$1:$F$1449,5,FALSE)</f>
        <v>M</v>
      </c>
      <c r="I104" s="164">
        <f>+VLOOKUP(E104,Participants!$A$1:$F$1449,3,FALSE)</f>
        <v>4</v>
      </c>
      <c r="J104" s="164" t="str">
        <f>+VLOOKUP(E104,Participants!$A$1:$G$1449,7,FALSE)</f>
        <v>DEV BOYS</v>
      </c>
      <c r="K104" s="164">
        <f t="shared" si="1"/>
        <v>31</v>
      </c>
      <c r="L104" s="164"/>
    </row>
    <row r="105" spans="1:12" ht="17.100000000000001" customHeight="1" x14ac:dyDescent="0.35">
      <c r="A105" s="178" t="s">
        <v>1111</v>
      </c>
      <c r="B105" s="163"/>
      <c r="C105" s="163" t="s">
        <v>1210</v>
      </c>
      <c r="D105" s="163">
        <v>7</v>
      </c>
      <c r="E105" s="163">
        <v>275</v>
      </c>
      <c r="F105" s="164" t="str">
        <f>+VLOOKUP(E105,Participants!$A$1:$F$1449,2,FALSE)</f>
        <v>Gavin Galket</v>
      </c>
      <c r="G105" s="164" t="str">
        <f>+VLOOKUP(E105,Participants!$A$1:$F$1449,4,FALSE)</f>
        <v>JBS</v>
      </c>
      <c r="H105" s="164" t="str">
        <f>+VLOOKUP(E105,Participants!$A$1:$F$1449,5,FALSE)</f>
        <v>M</v>
      </c>
      <c r="I105" s="164">
        <f>+VLOOKUP(E105,Participants!$A$1:$F$1449,3,FALSE)</f>
        <v>3</v>
      </c>
      <c r="J105" s="164" t="str">
        <f>+VLOOKUP(E105,Participants!$A$1:$G$1449,7,FALSE)</f>
        <v>DEV BOYS</v>
      </c>
      <c r="K105" s="164">
        <f t="shared" si="1"/>
        <v>32</v>
      </c>
      <c r="L105" s="164"/>
    </row>
    <row r="106" spans="1:12" ht="17.100000000000001" customHeight="1" x14ac:dyDescent="0.35">
      <c r="A106" s="178" t="s">
        <v>1111</v>
      </c>
      <c r="B106" s="163"/>
      <c r="C106" s="163" t="s">
        <v>1211</v>
      </c>
      <c r="D106" s="163">
        <v>6</v>
      </c>
      <c r="E106" s="163">
        <v>183</v>
      </c>
      <c r="F106" s="164" t="str">
        <f>+VLOOKUP(E106,Participants!$A$1:$F$1449,2,FALSE)</f>
        <v>Ryan Connolly</v>
      </c>
      <c r="G106" s="164" t="str">
        <f>+VLOOKUP(E106,Participants!$A$1:$F$1449,4,FALSE)</f>
        <v>STL</v>
      </c>
      <c r="H106" s="164" t="str">
        <f>+VLOOKUP(E106,Participants!$A$1:$F$1449,5,FALSE)</f>
        <v>M</v>
      </c>
      <c r="I106" s="164">
        <f>+VLOOKUP(E106,Participants!$A$1:$F$1449,3,FALSE)</f>
        <v>3</v>
      </c>
      <c r="J106" s="164" t="str">
        <f>+VLOOKUP(E106,Participants!$A$1:$G$1449,7,FALSE)</f>
        <v>DEV BOYS</v>
      </c>
      <c r="K106" s="164">
        <f t="shared" si="1"/>
        <v>33</v>
      </c>
      <c r="L106" s="164"/>
    </row>
    <row r="107" spans="1:12" ht="17.100000000000001" customHeight="1" x14ac:dyDescent="0.35">
      <c r="A107" s="178" t="s">
        <v>1111</v>
      </c>
      <c r="B107" s="163"/>
      <c r="C107" s="163" t="s">
        <v>1212</v>
      </c>
      <c r="D107" s="163">
        <v>8</v>
      </c>
      <c r="E107" s="163">
        <v>797</v>
      </c>
      <c r="F107" s="164" t="str">
        <f>+VLOOKUP(E107,Participants!$A$1:$F$1449,2,FALSE)</f>
        <v>Logan Sevin</v>
      </c>
      <c r="G107" s="164" t="str">
        <f>+VLOOKUP(E107,Participants!$A$1:$F$1449,4,FALSE)</f>
        <v>SRT</v>
      </c>
      <c r="H107" s="164" t="str">
        <f>+VLOOKUP(E107,Participants!$A$1:$F$1449,5,FALSE)</f>
        <v>M</v>
      </c>
      <c r="I107" s="164">
        <f>+VLOOKUP(E107,Participants!$A$1:$F$1449,3,FALSE)</f>
        <v>2</v>
      </c>
      <c r="J107" s="164" t="str">
        <f>+VLOOKUP(E107,Participants!$A$1:$G$1449,7,FALSE)</f>
        <v>DEV BOYS</v>
      </c>
      <c r="K107" s="164">
        <f t="shared" si="1"/>
        <v>34</v>
      </c>
      <c r="L107" s="164"/>
    </row>
    <row r="108" spans="1:12" ht="17.100000000000001" customHeight="1" x14ac:dyDescent="0.35">
      <c r="A108" s="178" t="s">
        <v>1111</v>
      </c>
      <c r="B108" s="163"/>
      <c r="C108" s="163" t="s">
        <v>1213</v>
      </c>
      <c r="D108" s="163">
        <v>7</v>
      </c>
      <c r="E108" s="163">
        <v>1209</v>
      </c>
      <c r="F108" s="164" t="str">
        <f>+VLOOKUP(E108,Participants!$A$1:$F$1449,2,FALSE)</f>
        <v>Christian Meyer</v>
      </c>
      <c r="G108" s="164" t="str">
        <f>+VLOOKUP(E108,Participants!$A$1:$F$1449,4,FALSE)</f>
        <v>GRE</v>
      </c>
      <c r="H108" s="164" t="str">
        <f>+VLOOKUP(E108,Participants!$A$1:$F$1449,5,FALSE)</f>
        <v>M</v>
      </c>
      <c r="I108" s="164">
        <f>+VLOOKUP(E108,Participants!$A$1:$F$1449,3,FALSE)</f>
        <v>1</v>
      </c>
      <c r="J108" s="164" t="str">
        <f>+VLOOKUP(E108,Participants!$A$1:$G$1449,7,FALSE)</f>
        <v>DEV BOYS</v>
      </c>
      <c r="K108" s="164">
        <f t="shared" si="1"/>
        <v>35</v>
      </c>
      <c r="L108" s="164"/>
    </row>
    <row r="109" spans="1:12" ht="17.100000000000001" customHeight="1" x14ac:dyDescent="0.35">
      <c r="A109" s="178" t="s">
        <v>1111</v>
      </c>
      <c r="B109" s="163"/>
      <c r="C109" s="163" t="s">
        <v>1214</v>
      </c>
      <c r="D109" s="163">
        <v>2</v>
      </c>
      <c r="E109" s="163">
        <v>650</v>
      </c>
      <c r="F109" s="164" t="str">
        <f>+VLOOKUP(E109,Participants!$A$1:$F$1449,2,FALSE)</f>
        <v>Garin Goob</v>
      </c>
      <c r="G109" s="164" t="str">
        <f>+VLOOKUP(E109,Participants!$A$1:$F$1449,4,FALSE)</f>
        <v>SYL</v>
      </c>
      <c r="H109" s="166" t="str">
        <f>+VLOOKUP(E109,Participants!$A$1:$F$1449,5,FALSE)</f>
        <v>M</v>
      </c>
      <c r="I109" s="164">
        <f>+VLOOKUP(E109,Participants!$A$1:$F$1449,3,FALSE)</f>
        <v>1</v>
      </c>
      <c r="J109" s="164" t="str">
        <f>+VLOOKUP(E109,Participants!$A$1:$G$1449,7,FALSE)</f>
        <v>DEV BOYS</v>
      </c>
      <c r="K109" s="164">
        <f t="shared" si="1"/>
        <v>36</v>
      </c>
      <c r="L109" s="164"/>
    </row>
    <row r="110" spans="1:12" ht="17.100000000000001" customHeight="1" x14ac:dyDescent="0.35">
      <c r="A110" s="178" t="s">
        <v>1111</v>
      </c>
      <c r="B110" s="163"/>
      <c r="C110" s="163" t="s">
        <v>1215</v>
      </c>
      <c r="D110" s="163">
        <v>6</v>
      </c>
      <c r="E110" s="163">
        <v>654</v>
      </c>
      <c r="F110" s="164" t="str">
        <f>+VLOOKUP(E110,Participants!$A$1:$F$1449,2,FALSE)</f>
        <v>Griffin Betz</v>
      </c>
      <c r="G110" s="164" t="str">
        <f>+VLOOKUP(E110,Participants!$A$1:$F$1449,4,FALSE)</f>
        <v>SYL</v>
      </c>
      <c r="H110" s="166" t="str">
        <f>+VLOOKUP(E110,Participants!$A$1:$F$1449,5,FALSE)</f>
        <v>M</v>
      </c>
      <c r="I110" s="164">
        <f>+VLOOKUP(E110,Participants!$A$1:$F$1449,3,FALSE)</f>
        <v>2</v>
      </c>
      <c r="J110" s="164" t="str">
        <f>+VLOOKUP(E110,Participants!$A$1:$G$1449,7,FALSE)</f>
        <v>DEV BOYS</v>
      </c>
      <c r="K110" s="164">
        <f t="shared" si="1"/>
        <v>37</v>
      </c>
      <c r="L110" s="164"/>
    </row>
    <row r="111" spans="1:12" ht="17.100000000000001" customHeight="1" x14ac:dyDescent="0.35">
      <c r="A111" s="178" t="s">
        <v>1111</v>
      </c>
      <c r="B111" s="163"/>
      <c r="C111" s="163" t="s">
        <v>1216</v>
      </c>
      <c r="D111" s="163">
        <v>1</v>
      </c>
      <c r="E111" s="163">
        <v>33</v>
      </c>
      <c r="F111" s="164" t="str">
        <f>+VLOOKUP(E111,Participants!$A$1:$F$1449,2,FALSE)</f>
        <v>Cristian Udrea</v>
      </c>
      <c r="G111" s="164" t="str">
        <f>+VLOOKUP(E111,Participants!$A$1:$F$1449,4,FALSE)</f>
        <v>BFS</v>
      </c>
      <c r="H111" s="164" t="str">
        <f>+VLOOKUP(E111,Participants!$A$1:$F$1449,5,FALSE)</f>
        <v>M</v>
      </c>
      <c r="I111" s="164">
        <f>+VLOOKUP(E111,Participants!$A$1:$F$1449,3,FALSE)</f>
        <v>3</v>
      </c>
      <c r="J111" s="164" t="str">
        <f>+VLOOKUP(E111,Participants!$A$1:$G$1449,7,FALSE)</f>
        <v>DEV BOYS</v>
      </c>
      <c r="K111" s="164">
        <f t="shared" si="1"/>
        <v>38</v>
      </c>
      <c r="L111" s="164"/>
    </row>
    <row r="112" spans="1:12" ht="17.100000000000001" customHeight="1" x14ac:dyDescent="0.35">
      <c r="A112" s="178" t="s">
        <v>1111</v>
      </c>
      <c r="B112" s="163"/>
      <c r="C112" s="163" t="s">
        <v>1217</v>
      </c>
      <c r="D112" s="163">
        <v>4</v>
      </c>
      <c r="E112" s="163">
        <v>724</v>
      </c>
      <c r="F112" s="164" t="str">
        <f>+VLOOKUP(E112,Participants!$A$1:$F$1449,2,FALSE)</f>
        <v>Casper Roberts</v>
      </c>
      <c r="G112" s="164" t="str">
        <f>+VLOOKUP(E112,Participants!$A$1:$F$1449,4,FALSE)</f>
        <v>HCA</v>
      </c>
      <c r="H112" s="164" t="str">
        <f>+VLOOKUP(E112,Participants!$A$1:$F$1449,5,FALSE)</f>
        <v>M</v>
      </c>
      <c r="I112" s="164">
        <f>+VLOOKUP(E112,Participants!$A$1:$F$1449,3,FALSE)</f>
        <v>4</v>
      </c>
      <c r="J112" s="164" t="str">
        <f>+VLOOKUP(E112,Participants!$A$1:$G$1449,7,FALSE)</f>
        <v>DEV BOYS</v>
      </c>
      <c r="K112" s="164">
        <f t="shared" si="1"/>
        <v>39</v>
      </c>
      <c r="L112" s="164"/>
    </row>
    <row r="113" spans="1:12" ht="17.100000000000001" customHeight="1" x14ac:dyDescent="0.35">
      <c r="A113" s="178" t="s">
        <v>1111</v>
      </c>
      <c r="B113" s="163"/>
      <c r="C113" s="163" t="s">
        <v>1218</v>
      </c>
      <c r="D113" s="163">
        <v>7</v>
      </c>
      <c r="E113" s="163">
        <v>892</v>
      </c>
      <c r="F113" s="164" t="str">
        <f>+VLOOKUP(E113,Participants!$A$1:$F$1449,2,FALSE)</f>
        <v>Finn Thompson</v>
      </c>
      <c r="G113" s="164" t="str">
        <f>+VLOOKUP(E113,Participants!$A$1:$F$1449,4,FALSE)</f>
        <v>MOSS</v>
      </c>
      <c r="H113" s="164" t="str">
        <f>+VLOOKUP(E113,Participants!$A$1:$F$1449,5,FALSE)</f>
        <v>M</v>
      </c>
      <c r="I113" s="167">
        <f>+VLOOKUP(E113,Participants!$A$1:$F$1449,3,FALSE)</f>
        <v>4</v>
      </c>
      <c r="J113" s="164" t="str">
        <f>+VLOOKUP(E113,Participants!$A$1:$G$1449,7,FALSE)</f>
        <v>DEV BOYS</v>
      </c>
      <c r="K113" s="164">
        <f t="shared" si="1"/>
        <v>40</v>
      </c>
      <c r="L113" s="164"/>
    </row>
    <row r="114" spans="1:12" ht="17.100000000000001" customHeight="1" x14ac:dyDescent="0.35">
      <c r="A114" s="178" t="s">
        <v>1111</v>
      </c>
      <c r="B114" s="163"/>
      <c r="C114" s="163" t="s">
        <v>1219</v>
      </c>
      <c r="D114" s="163">
        <v>7</v>
      </c>
      <c r="E114" s="163">
        <v>1219</v>
      </c>
      <c r="F114" s="164" t="str">
        <f>+VLOOKUP(E114,Participants!$A$1:$F$1449,2,FALSE)</f>
        <v>Patrick Horton</v>
      </c>
      <c r="G114" s="164" t="str">
        <f>+VLOOKUP(E114,Participants!$A$1:$F$1449,4,FALSE)</f>
        <v>GRE</v>
      </c>
      <c r="H114" s="164" t="str">
        <f>+VLOOKUP(E114,Participants!$A$1:$F$1449,5,FALSE)</f>
        <v>M</v>
      </c>
      <c r="I114" s="164">
        <f>+VLOOKUP(E114,Participants!$A$1:$F$1449,3,FALSE)</f>
        <v>4</v>
      </c>
      <c r="J114" s="164" t="str">
        <f>+VLOOKUP(E114,Participants!$A$1:$G$1449,7,FALSE)</f>
        <v>DEV BOYS</v>
      </c>
      <c r="K114" s="164">
        <f t="shared" si="1"/>
        <v>41</v>
      </c>
      <c r="L114" s="164"/>
    </row>
    <row r="115" spans="1:12" ht="17.100000000000001" customHeight="1" x14ac:dyDescent="0.35">
      <c r="A115" s="178" t="s">
        <v>1111</v>
      </c>
      <c r="B115" s="163"/>
      <c r="C115" s="163" t="s">
        <v>1220</v>
      </c>
      <c r="D115" s="163">
        <v>1</v>
      </c>
      <c r="E115" s="163">
        <v>658</v>
      </c>
      <c r="F115" s="164" t="str">
        <f>+VLOOKUP(E115,Participants!$A$1:$F$1449,2,FALSE)</f>
        <v>Cayden Johnson</v>
      </c>
      <c r="G115" s="164" t="str">
        <f>+VLOOKUP(E115,Participants!$A$1:$F$1449,4,FALSE)</f>
        <v>SYL</v>
      </c>
      <c r="H115" s="166" t="str">
        <f>+VLOOKUP(E115,Participants!$A$1:$F$1449,5,FALSE)</f>
        <v>M</v>
      </c>
      <c r="I115" s="164">
        <f>+VLOOKUP(E115,Participants!$A$1:$F$1449,3,FALSE)</f>
        <v>3</v>
      </c>
      <c r="J115" s="164" t="str">
        <f>+VLOOKUP(E115,Participants!$A$1:$G$1449,7,FALSE)</f>
        <v>DEV BOYS</v>
      </c>
      <c r="K115" s="164">
        <f t="shared" si="1"/>
        <v>42</v>
      </c>
      <c r="L115" s="164"/>
    </row>
    <row r="116" spans="1:12" ht="17.100000000000001" customHeight="1" x14ac:dyDescent="0.35">
      <c r="A116" s="178" t="s">
        <v>1111</v>
      </c>
      <c r="B116" s="163"/>
      <c r="C116" s="163" t="s">
        <v>1221</v>
      </c>
      <c r="D116" s="163">
        <v>6</v>
      </c>
      <c r="E116" s="163">
        <v>31</v>
      </c>
      <c r="F116" s="164" t="str">
        <f>+VLOOKUP(E116,Participants!$A$1:$F$1449,2,FALSE)</f>
        <v>Rylan Greene</v>
      </c>
      <c r="G116" s="164" t="str">
        <f>+VLOOKUP(E116,Participants!$A$1:$F$1449,4,FALSE)</f>
        <v>BFS</v>
      </c>
      <c r="H116" s="164" t="str">
        <f>+VLOOKUP(E116,Participants!$A$1:$F$1449,5,FALSE)</f>
        <v>M</v>
      </c>
      <c r="I116" s="164">
        <f>+VLOOKUP(E116,Participants!$A$1:$F$1449,3,FALSE)</f>
        <v>2</v>
      </c>
      <c r="J116" s="164" t="str">
        <f>+VLOOKUP(E116,Participants!$A$1:$G$1449,7,FALSE)</f>
        <v>DEV BOYS</v>
      </c>
      <c r="K116" s="164">
        <f t="shared" si="1"/>
        <v>43</v>
      </c>
      <c r="L116" s="164"/>
    </row>
    <row r="117" spans="1:12" ht="17.100000000000001" customHeight="1" x14ac:dyDescent="0.35">
      <c r="A117" s="178" t="s">
        <v>1111</v>
      </c>
      <c r="B117" s="163"/>
      <c r="C117" s="163" t="s">
        <v>1222</v>
      </c>
      <c r="D117" s="163">
        <v>2</v>
      </c>
      <c r="E117" s="163">
        <v>491</v>
      </c>
      <c r="F117" s="164" t="str">
        <f>+VLOOKUP(E117,Participants!$A$1:$F$1449,2,FALSE)</f>
        <v>Samuel Anania</v>
      </c>
      <c r="G117" s="164" t="str">
        <f>+VLOOKUP(E117,Participants!$A$1:$F$1449,4,FALSE)</f>
        <v>ANN</v>
      </c>
      <c r="H117" s="164" t="str">
        <f>+VLOOKUP(E117,Participants!$A$1:$F$1449,5,FALSE)</f>
        <v>M</v>
      </c>
      <c r="I117" s="164">
        <f>+VLOOKUP(E117,Participants!$A$1:$F$1449,3,FALSE)</f>
        <v>3</v>
      </c>
      <c r="J117" s="164" t="str">
        <f>+VLOOKUP(E117,Participants!$A$1:$G$1449,7,FALSE)</f>
        <v>DEV BOYS</v>
      </c>
      <c r="K117" s="164">
        <f t="shared" si="1"/>
        <v>44</v>
      </c>
      <c r="L117" s="164"/>
    </row>
    <row r="118" spans="1:12" ht="17.100000000000001" customHeight="1" x14ac:dyDescent="0.35">
      <c r="A118" s="178" t="s">
        <v>1111</v>
      </c>
      <c r="B118" s="163"/>
      <c r="C118" s="163" t="s">
        <v>1223</v>
      </c>
      <c r="D118" s="163">
        <v>2</v>
      </c>
      <c r="E118" s="163">
        <v>540</v>
      </c>
      <c r="F118" s="164" t="str">
        <f>+VLOOKUP(E118,Participants!$A$1:$F$1449,2,FALSE)</f>
        <v>Owen McKernan</v>
      </c>
      <c r="G118" s="164" t="str">
        <f>+VLOOKUP(E118,Participants!$A$1:$F$1449,4,FALSE)</f>
        <v>KIL</v>
      </c>
      <c r="H118" s="164" t="str">
        <f>+VLOOKUP(E118,Participants!$A$1:$F$1449,5,FALSE)</f>
        <v>M</v>
      </c>
      <c r="I118" s="164">
        <f>+VLOOKUP(E118,Participants!$A$1:$F$1449,3,FALSE)</f>
        <v>4</v>
      </c>
      <c r="J118" s="164" t="str">
        <f>+VLOOKUP(E118,Participants!$A$1:$G$1449,7,FALSE)</f>
        <v>DEV BOYS</v>
      </c>
      <c r="K118" s="164">
        <f t="shared" si="1"/>
        <v>45</v>
      </c>
      <c r="L118" s="164"/>
    </row>
    <row r="119" spans="1:12" ht="17.100000000000001" customHeight="1" x14ac:dyDescent="0.35">
      <c r="A119" s="178" t="s">
        <v>1111</v>
      </c>
      <c r="B119" s="163"/>
      <c r="C119" s="163" t="s">
        <v>1224</v>
      </c>
      <c r="D119" s="163">
        <v>5</v>
      </c>
      <c r="E119" s="163">
        <v>112</v>
      </c>
      <c r="F119" s="164" t="str">
        <f>+VLOOKUP(E119,Participants!$A$1:$F$1449,2,FALSE)</f>
        <v>Luca Mariana</v>
      </c>
      <c r="G119" s="164" t="str">
        <f>+VLOOKUP(E119,Participants!$A$1:$F$1449,4,FALSE)</f>
        <v>JFK</v>
      </c>
      <c r="H119" s="164" t="str">
        <f>+VLOOKUP(E119,Participants!$A$1:$F$1449,5,FALSE)</f>
        <v>M</v>
      </c>
      <c r="I119" s="164">
        <f>+VLOOKUP(E119,Participants!$A$1:$F$1449,3,FALSE)</f>
        <v>2</v>
      </c>
      <c r="J119" s="164" t="str">
        <f>+VLOOKUP(E119,Participants!$A$1:$G$1449,7,FALSE)</f>
        <v>DEV BOYS</v>
      </c>
      <c r="K119" s="164">
        <f t="shared" si="1"/>
        <v>46</v>
      </c>
      <c r="L119" s="164"/>
    </row>
    <row r="120" spans="1:12" ht="17.100000000000001" customHeight="1" x14ac:dyDescent="0.35">
      <c r="A120" s="178" t="s">
        <v>1111</v>
      </c>
      <c r="B120" s="163"/>
      <c r="C120" s="163" t="s">
        <v>1225</v>
      </c>
      <c r="D120" s="163">
        <v>4</v>
      </c>
      <c r="E120" s="163">
        <v>652</v>
      </c>
      <c r="F120" s="164" t="str">
        <f>+VLOOKUP(E120,Participants!$A$1:$F$1449,2,FALSE)</f>
        <v>Max Lorentz</v>
      </c>
      <c r="G120" s="164" t="str">
        <f>+VLOOKUP(E120,Participants!$A$1:$F$1449,4,FALSE)</f>
        <v>SYL</v>
      </c>
      <c r="H120" s="166" t="str">
        <f>+VLOOKUP(E120,Participants!$A$1:$F$1449,5,FALSE)</f>
        <v>M</v>
      </c>
      <c r="I120" s="164">
        <f>+VLOOKUP(E120,Participants!$A$1:$F$1449,3,FALSE)</f>
        <v>1</v>
      </c>
      <c r="J120" s="164" t="str">
        <f>+VLOOKUP(E120,Participants!$A$1:$G$1449,7,FALSE)</f>
        <v>DEV BOYS</v>
      </c>
      <c r="K120" s="164">
        <f t="shared" si="1"/>
        <v>47</v>
      </c>
      <c r="L120" s="164"/>
    </row>
    <row r="121" spans="1:12" ht="17.100000000000001" customHeight="1" x14ac:dyDescent="0.35">
      <c r="A121" s="178" t="s">
        <v>1111</v>
      </c>
      <c r="B121" s="163"/>
      <c r="C121" s="163" t="s">
        <v>1226</v>
      </c>
      <c r="D121" s="163">
        <v>6</v>
      </c>
      <c r="E121" s="163">
        <v>791</v>
      </c>
      <c r="F121" s="164" t="str">
        <f>+VLOOKUP(E121,Participants!$A$1:$F$1449,2,FALSE)</f>
        <v>Evan Tulenko</v>
      </c>
      <c r="G121" s="164" t="str">
        <f>+VLOOKUP(E121,Participants!$A$1:$F$1449,4,FALSE)</f>
        <v>SRT</v>
      </c>
      <c r="H121" s="164" t="str">
        <f>+VLOOKUP(E121,Participants!$A$1:$F$1449,5,FALSE)</f>
        <v>M</v>
      </c>
      <c r="I121" s="164">
        <f>+VLOOKUP(E121,Participants!$A$1:$F$1449,3,FALSE)</f>
        <v>1</v>
      </c>
      <c r="J121" s="164" t="str">
        <f>+VLOOKUP(E121,Participants!$A$1:$G$1449,7,FALSE)</f>
        <v>DEV BOYS</v>
      </c>
      <c r="K121" s="164">
        <f t="shared" si="1"/>
        <v>48</v>
      </c>
      <c r="L121" s="164"/>
    </row>
    <row r="122" spans="1:12" ht="17.100000000000001" customHeight="1" x14ac:dyDescent="0.35">
      <c r="A122" s="178" t="s">
        <v>1111</v>
      </c>
      <c r="B122" s="163"/>
      <c r="C122" s="163" t="s">
        <v>1227</v>
      </c>
      <c r="D122" s="163">
        <v>3</v>
      </c>
      <c r="E122" s="163">
        <v>534</v>
      </c>
      <c r="F122" s="164" t="str">
        <f>+VLOOKUP(E122,Participants!$A$1:$F$1449,2,FALSE)</f>
        <v>Matthew Myers</v>
      </c>
      <c r="G122" s="164" t="str">
        <f>+VLOOKUP(E122,Participants!$A$1:$F$1449,4,FALSE)</f>
        <v>KIL</v>
      </c>
      <c r="H122" s="164" t="str">
        <f>+VLOOKUP(E122,Participants!$A$1:$F$1449,5,FALSE)</f>
        <v>M</v>
      </c>
      <c r="I122" s="164">
        <f>+VLOOKUP(E122,Participants!$A$1:$F$1449,3,FALSE)</f>
        <v>3</v>
      </c>
      <c r="J122" s="164" t="str">
        <f>+VLOOKUP(E122,Participants!$A$1:$G$1449,7,FALSE)</f>
        <v>DEV BOYS</v>
      </c>
      <c r="K122" s="164">
        <f t="shared" si="1"/>
        <v>49</v>
      </c>
      <c r="L122" s="164"/>
    </row>
    <row r="123" spans="1:12" ht="17.100000000000001" customHeight="1" x14ac:dyDescent="0.35">
      <c r="A123" s="178" t="s">
        <v>1111</v>
      </c>
      <c r="B123" s="163"/>
      <c r="C123" s="163" t="s">
        <v>1228</v>
      </c>
      <c r="D123" s="163">
        <v>4</v>
      </c>
      <c r="E123" s="163">
        <v>447</v>
      </c>
      <c r="F123" s="164" t="str">
        <f>+VLOOKUP(E123,Participants!$A$1:$F$1449,2,FALSE)</f>
        <v>Jimmy Darcy</v>
      </c>
      <c r="G123" s="164" t="str">
        <f>+VLOOKUP(E123,Participants!$A$1:$F$1449,4,FALSE)</f>
        <v>CDT</v>
      </c>
      <c r="H123" s="164" t="str">
        <f>+VLOOKUP(E123,Participants!$A$1:$F$1449,5,FALSE)</f>
        <v>M</v>
      </c>
      <c r="I123" s="164">
        <f>+VLOOKUP(E123,Participants!$A$1:$F$1449,3,FALSE)</f>
        <v>4</v>
      </c>
      <c r="J123" s="164" t="str">
        <f>+VLOOKUP(E123,Participants!$A$1:$G$1449,7,FALSE)</f>
        <v>DEV BOYS</v>
      </c>
      <c r="K123" s="164">
        <f t="shared" si="1"/>
        <v>50</v>
      </c>
      <c r="L123" s="164"/>
    </row>
    <row r="124" spans="1:12" ht="17.100000000000001" customHeight="1" x14ac:dyDescent="0.35">
      <c r="A124" s="178" t="s">
        <v>1111</v>
      </c>
      <c r="B124" s="163"/>
      <c r="C124" s="163" t="s">
        <v>1229</v>
      </c>
      <c r="D124" s="163">
        <v>7</v>
      </c>
      <c r="E124" s="163">
        <v>43</v>
      </c>
      <c r="F124" s="164" t="str">
        <f>+VLOOKUP(E124,Participants!$A$1:$F$1449,2,FALSE)</f>
        <v>Joshua Carr</v>
      </c>
      <c r="G124" s="164" t="str">
        <f>+VLOOKUP(E124,Participants!$A$1:$F$1449,4,FALSE)</f>
        <v>BFS</v>
      </c>
      <c r="H124" s="164" t="str">
        <f>+VLOOKUP(E124,Participants!$A$1:$F$1449,5,FALSE)</f>
        <v>M</v>
      </c>
      <c r="I124" s="164">
        <f>+VLOOKUP(E124,Participants!$A$1:$F$1449,3,FALSE)</f>
        <v>4</v>
      </c>
      <c r="J124" s="164" t="str">
        <f>+VLOOKUP(E124,Participants!$A$1:$G$1449,7,FALSE)</f>
        <v>DEV BOYS</v>
      </c>
      <c r="K124" s="164">
        <f t="shared" si="1"/>
        <v>51</v>
      </c>
      <c r="L124" s="164"/>
    </row>
    <row r="125" spans="1:12" ht="17.100000000000001" customHeight="1" x14ac:dyDescent="0.35">
      <c r="A125" s="178" t="s">
        <v>1111</v>
      </c>
      <c r="B125" s="163"/>
      <c r="C125" s="163" t="s">
        <v>1230</v>
      </c>
      <c r="D125" s="163">
        <v>8</v>
      </c>
      <c r="E125" s="163">
        <v>273</v>
      </c>
      <c r="F125" s="164" t="str">
        <f>+VLOOKUP(E125,Participants!$A$1:$F$1449,2,FALSE)</f>
        <v>Jacob Matthews</v>
      </c>
      <c r="G125" s="164" t="str">
        <f>+VLOOKUP(E125,Participants!$A$1:$F$1449,4,FALSE)</f>
        <v>JBS</v>
      </c>
      <c r="H125" s="164" t="str">
        <f>+VLOOKUP(E125,Participants!$A$1:$F$1449,5,FALSE)</f>
        <v>M</v>
      </c>
      <c r="I125" s="164">
        <f>+VLOOKUP(E125,Participants!$A$1:$F$1449,3,FALSE)</f>
        <v>2</v>
      </c>
      <c r="J125" s="164" t="str">
        <f>+VLOOKUP(E125,Participants!$A$1:$G$1449,7,FALSE)</f>
        <v>DEV BOYS</v>
      </c>
      <c r="K125" s="164">
        <f t="shared" si="1"/>
        <v>52</v>
      </c>
      <c r="L125" s="164"/>
    </row>
    <row r="126" spans="1:12" ht="17.100000000000001" customHeight="1" x14ac:dyDescent="0.35">
      <c r="A126" s="178" t="s">
        <v>1111</v>
      </c>
      <c r="B126" s="163"/>
      <c r="C126" s="163" t="s">
        <v>1231</v>
      </c>
      <c r="D126" s="163">
        <v>8</v>
      </c>
      <c r="E126" s="163">
        <v>1208</v>
      </c>
      <c r="F126" s="164" t="str">
        <f>+VLOOKUP(E126,Participants!$A$1:$F$1449,2,FALSE)</f>
        <v>Dante Decaria</v>
      </c>
      <c r="G126" s="164" t="str">
        <f>+VLOOKUP(E126,Participants!$A$1:$F$1449,4,FALSE)</f>
        <v>GRE</v>
      </c>
      <c r="H126" s="164" t="str">
        <f>+VLOOKUP(E126,Participants!$A$1:$F$1449,5,FALSE)</f>
        <v>M</v>
      </c>
      <c r="I126" s="164">
        <f>+VLOOKUP(E126,Participants!$A$1:$F$1449,3,FALSE)</f>
        <v>1</v>
      </c>
      <c r="J126" s="164" t="str">
        <f>+VLOOKUP(E126,Participants!$A$1:$G$1449,7,FALSE)</f>
        <v>DEV BOYS</v>
      </c>
      <c r="K126" s="164">
        <f t="shared" si="1"/>
        <v>53</v>
      </c>
      <c r="L126" s="164"/>
    </row>
    <row r="127" spans="1:12" ht="17.100000000000001" customHeight="1" x14ac:dyDescent="0.35">
      <c r="A127" s="178" t="s">
        <v>1111</v>
      </c>
      <c r="B127" s="163"/>
      <c r="C127" s="163" t="s">
        <v>1232</v>
      </c>
      <c r="D127" s="163">
        <v>5</v>
      </c>
      <c r="E127" s="163">
        <v>35</v>
      </c>
      <c r="F127" s="164" t="str">
        <f>+VLOOKUP(E127,Participants!$A$1:$F$1449,2,FALSE)</f>
        <v>Joshua White</v>
      </c>
      <c r="G127" s="164" t="str">
        <f>+VLOOKUP(E127,Participants!$A$1:$F$1449,4,FALSE)</f>
        <v>BFS</v>
      </c>
      <c r="H127" s="164" t="str">
        <f>+VLOOKUP(E127,Participants!$A$1:$F$1449,5,FALSE)</f>
        <v>M</v>
      </c>
      <c r="I127" s="164">
        <f>+VLOOKUP(E127,Participants!$A$1:$F$1449,3,FALSE)</f>
        <v>3</v>
      </c>
      <c r="J127" s="164" t="str">
        <f>+VLOOKUP(E127,Participants!$A$1:$G$1449,7,FALSE)</f>
        <v>DEV BOYS</v>
      </c>
      <c r="K127" s="164">
        <f t="shared" si="1"/>
        <v>54</v>
      </c>
      <c r="L127" s="164"/>
    </row>
    <row r="128" spans="1:12" ht="17.100000000000001" customHeight="1" x14ac:dyDescent="0.35">
      <c r="A128" s="178" t="s">
        <v>1111</v>
      </c>
      <c r="B128" s="163"/>
      <c r="C128" s="163" t="s">
        <v>1233</v>
      </c>
      <c r="D128" s="163">
        <v>2</v>
      </c>
      <c r="E128" s="163">
        <v>406</v>
      </c>
      <c r="F128" s="164" t="str">
        <f>+VLOOKUP(E128,Participants!$A$1:$F$1449,2,FALSE)</f>
        <v>Wilder Sargent</v>
      </c>
      <c r="G128" s="164" t="str">
        <f>+VLOOKUP(E128,Participants!$A$1:$F$1449,4,FALSE)</f>
        <v>PHL</v>
      </c>
      <c r="H128" s="164" t="str">
        <f>+VLOOKUP(E128,Participants!$A$1:$F$1449,5,FALSE)</f>
        <v>M</v>
      </c>
      <c r="I128" s="164">
        <f>+VLOOKUP(E128,Participants!$A$1:$F$1449,3,FALSE)</f>
        <v>0</v>
      </c>
      <c r="J128" s="164" t="str">
        <f>+VLOOKUP(E128,Participants!$A$1:$G$1449,7,FALSE)</f>
        <v>DEV BOYS</v>
      </c>
      <c r="K128" s="164">
        <f t="shared" si="1"/>
        <v>55</v>
      </c>
      <c r="L128" s="164"/>
    </row>
    <row r="129" spans="1:27" ht="17.100000000000001" customHeight="1" x14ac:dyDescent="0.35">
      <c r="A129" s="178" t="s">
        <v>1111</v>
      </c>
      <c r="B129" s="163"/>
      <c r="C129" s="163" t="s">
        <v>1234</v>
      </c>
      <c r="D129" s="163">
        <v>3</v>
      </c>
      <c r="E129" s="163">
        <v>1204</v>
      </c>
      <c r="F129" s="164" t="str">
        <f>+VLOOKUP(E129,Participants!$A$1:$F$1449,2,FALSE)</f>
        <v>Nico DeCaria</v>
      </c>
      <c r="G129" s="164" t="str">
        <f>+VLOOKUP(E129,Participants!$A$1:$F$1449,4,FALSE)</f>
        <v>GRE</v>
      </c>
      <c r="H129" s="164" t="str">
        <f>+VLOOKUP(E129,Participants!$A$1:$F$1449,5,FALSE)</f>
        <v>M</v>
      </c>
      <c r="I129" s="164">
        <f>+VLOOKUP(E129,Participants!$A$1:$F$1449,3,FALSE)</f>
        <v>0</v>
      </c>
      <c r="J129" s="164" t="str">
        <f>+VLOOKUP(E129,Participants!$A$1:$G$1449,7,FALSE)</f>
        <v>DEV BOYS</v>
      </c>
      <c r="K129" s="164">
        <f t="shared" si="1"/>
        <v>56</v>
      </c>
      <c r="L129" s="164"/>
    </row>
    <row r="130" spans="1:27" ht="17.100000000000001" customHeight="1" x14ac:dyDescent="0.35">
      <c r="A130" s="76" t="s">
        <v>1111</v>
      </c>
      <c r="B130" s="6">
        <f t="shared" ref="B130" si="2">B122+1</f>
        <v>1</v>
      </c>
      <c r="C130" s="6"/>
      <c r="D130" s="6">
        <v>1</v>
      </c>
      <c r="E130" s="6"/>
      <c r="F130" s="8" t="e">
        <f>+VLOOKUP(E130,Participants!$A$1:$F$1449,2,FALSE)</f>
        <v>#N/A</v>
      </c>
      <c r="G130" s="8" t="e">
        <f>+VLOOKUP(E130,Participants!$A$1:$F$1449,4,FALSE)</f>
        <v>#N/A</v>
      </c>
      <c r="H130" s="8" t="e">
        <f>+VLOOKUP(E130,Participants!$A$1:$F$1449,5,FALSE)</f>
        <v>#N/A</v>
      </c>
      <c r="I130" s="8" t="e">
        <f>+VLOOKUP(E130,Participants!$A$1:$F$1449,3,FALSE)</f>
        <v>#N/A</v>
      </c>
      <c r="J130" s="8" t="e">
        <f>+VLOOKUP(E130,Participants!$A$1:$G$1449,7,FALSE)</f>
        <v>#N/A</v>
      </c>
      <c r="K130" s="8"/>
      <c r="L130" s="8"/>
    </row>
    <row r="131" spans="1:27" ht="15.75" customHeight="1" x14ac:dyDescent="0.35">
      <c r="A131" s="86"/>
      <c r="B131" s="80"/>
      <c r="C131" s="80"/>
      <c r="D131" s="80"/>
      <c r="E131" s="80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spans="1:27" ht="15.75" customHeight="1" x14ac:dyDescent="0.35">
      <c r="A132" s="86"/>
      <c r="B132" s="80"/>
      <c r="C132" s="80"/>
      <c r="D132" s="80"/>
      <c r="E132" s="80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spans="1:27" ht="15.75" customHeight="1" x14ac:dyDescent="0.35">
      <c r="A133" s="86"/>
      <c r="B133" s="80"/>
      <c r="C133" s="80"/>
      <c r="D133" s="80"/>
      <c r="E133" s="80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spans="1:27" ht="15.75" customHeight="1" x14ac:dyDescent="0.35">
      <c r="A134" s="86"/>
      <c r="B134" s="80"/>
      <c r="C134" s="80"/>
      <c r="D134" s="80"/>
      <c r="E134" s="80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spans="1:27" ht="15.75" customHeight="1" x14ac:dyDescent="0.35">
      <c r="A135" s="86"/>
      <c r="B135" s="80"/>
      <c r="C135" s="80"/>
      <c r="D135" s="80"/>
      <c r="E135" s="80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1:27" ht="15.75" customHeight="1" x14ac:dyDescent="0.35">
      <c r="A136" s="86"/>
      <c r="B136" s="80"/>
      <c r="C136" s="80"/>
      <c r="D136" s="80"/>
      <c r="E136" s="80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1:27" ht="15.75" customHeight="1" x14ac:dyDescent="0.35">
      <c r="A137" s="86"/>
      <c r="B137" s="80"/>
      <c r="C137" s="80"/>
      <c r="D137" s="80"/>
      <c r="E137" s="80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spans="1:27" ht="15.75" customHeight="1" x14ac:dyDescent="0.35">
      <c r="A138" s="86"/>
      <c r="B138" s="80"/>
      <c r="C138" s="80"/>
      <c r="D138" s="80"/>
      <c r="E138" s="80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spans="1:27" ht="15.75" customHeight="1" x14ac:dyDescent="0.35">
      <c r="A139" s="86"/>
      <c r="B139" s="80"/>
      <c r="C139" s="80"/>
      <c r="D139" s="80"/>
      <c r="E139" s="80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spans="1:27" ht="15.75" customHeight="1" x14ac:dyDescent="0.35">
      <c r="A140" s="86"/>
      <c r="B140" s="80"/>
      <c r="C140" s="80"/>
      <c r="D140" s="80"/>
      <c r="E140" s="80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spans="1:27" ht="15.75" customHeight="1" x14ac:dyDescent="0.35">
      <c r="A141" s="86"/>
      <c r="B141" s="80"/>
      <c r="C141" s="80"/>
      <c r="D141" s="80"/>
      <c r="E141" s="80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spans="1:27" ht="15.75" customHeight="1" x14ac:dyDescent="0.25">
      <c r="E142" s="80"/>
    </row>
    <row r="143" spans="1:27" ht="15.75" customHeight="1" x14ac:dyDescent="0.25">
      <c r="E143" s="80"/>
    </row>
    <row r="144" spans="1:27" ht="15.75" customHeight="1" x14ac:dyDescent="0.25">
      <c r="E144" s="80"/>
    </row>
    <row r="145" spans="1:27" ht="15.75" customHeight="1" x14ac:dyDescent="0.25">
      <c r="E145" s="80"/>
    </row>
    <row r="146" spans="1:27" ht="15.75" customHeight="1" x14ac:dyDescent="0.25">
      <c r="E146" s="80"/>
    </row>
    <row r="147" spans="1:27" ht="15.75" customHeight="1" x14ac:dyDescent="0.25">
      <c r="B147" s="81" t="s">
        <v>16</v>
      </c>
      <c r="C147" s="81" t="s">
        <v>19</v>
      </c>
      <c r="D147" s="81" t="s">
        <v>26</v>
      </c>
      <c r="E147" s="82" t="s">
        <v>29</v>
      </c>
      <c r="F147" s="81" t="s">
        <v>32</v>
      </c>
      <c r="G147" s="81" t="s">
        <v>35</v>
      </c>
      <c r="H147" s="81" t="s">
        <v>38</v>
      </c>
      <c r="I147" s="81" t="s">
        <v>40</v>
      </c>
      <c r="J147" s="81" t="s">
        <v>42</v>
      </c>
      <c r="K147" s="81" t="s">
        <v>45</v>
      </c>
      <c r="L147" s="81" t="s">
        <v>48</v>
      </c>
      <c r="M147" s="81" t="s">
        <v>51</v>
      </c>
      <c r="N147" s="81" t="s">
        <v>54</v>
      </c>
      <c r="O147" s="81" t="s">
        <v>57</v>
      </c>
      <c r="P147" s="81" t="s">
        <v>60</v>
      </c>
      <c r="Q147" s="81" t="s">
        <v>63</v>
      </c>
      <c r="R147" s="81" t="s">
        <v>66</v>
      </c>
      <c r="S147" s="81" t="s">
        <v>69</v>
      </c>
      <c r="T147" s="81" t="s">
        <v>72</v>
      </c>
      <c r="U147" s="81" t="s">
        <v>75</v>
      </c>
      <c r="V147" s="81" t="s">
        <v>78</v>
      </c>
      <c r="W147" s="81" t="s">
        <v>81</v>
      </c>
      <c r="X147" s="81" t="s">
        <v>86</v>
      </c>
      <c r="Y147" t="s">
        <v>89</v>
      </c>
      <c r="Z147" t="s">
        <v>92</v>
      </c>
      <c r="AA147" s="81" t="s">
        <v>1110</v>
      </c>
    </row>
    <row r="148" spans="1:27" ht="15.75" customHeight="1" x14ac:dyDescent="0.25">
      <c r="A148" s="73" t="s">
        <v>22</v>
      </c>
      <c r="B148">
        <f t="shared" ref="B148:K153" si="3">+SUMIFS($L$2:$L$130,$J$2:$J$130,$A148,$G$2:$G$130,B$147)</f>
        <v>0</v>
      </c>
      <c r="C148" s="73">
        <f t="shared" si="3"/>
        <v>2</v>
      </c>
      <c r="D148" s="73">
        <f t="shared" si="3"/>
        <v>0</v>
      </c>
      <c r="E148" s="73">
        <f t="shared" si="3"/>
        <v>0</v>
      </c>
      <c r="F148" s="73">
        <f t="shared" si="3"/>
        <v>0</v>
      </c>
      <c r="G148" s="73">
        <f t="shared" si="3"/>
        <v>0</v>
      </c>
      <c r="H148" s="73">
        <f t="shared" si="3"/>
        <v>7</v>
      </c>
      <c r="I148" s="73">
        <f t="shared" si="3"/>
        <v>10</v>
      </c>
      <c r="J148" s="73">
        <f t="shared" si="3"/>
        <v>0</v>
      </c>
      <c r="K148" s="73">
        <f t="shared" si="3"/>
        <v>0</v>
      </c>
      <c r="L148" s="73">
        <f t="shared" ref="L148:Z153" si="4">+SUMIFS($L$2:$L$130,$J$2:$J$130,$A148,$G$2:$G$130,L$147)</f>
        <v>0</v>
      </c>
      <c r="M148" s="73">
        <f t="shared" si="4"/>
        <v>0</v>
      </c>
      <c r="N148" s="73">
        <f t="shared" si="4"/>
        <v>0</v>
      </c>
      <c r="O148" s="73">
        <f t="shared" si="4"/>
        <v>0</v>
      </c>
      <c r="P148" s="73">
        <f t="shared" si="4"/>
        <v>0</v>
      </c>
      <c r="Q148" s="73">
        <f t="shared" si="4"/>
        <v>0</v>
      </c>
      <c r="R148" s="73">
        <f t="shared" si="4"/>
        <v>3</v>
      </c>
      <c r="S148" s="73">
        <f t="shared" si="4"/>
        <v>0</v>
      </c>
      <c r="T148" s="73">
        <f t="shared" si="4"/>
        <v>0</v>
      </c>
      <c r="U148" s="73">
        <f t="shared" si="4"/>
        <v>0</v>
      </c>
      <c r="V148" s="73">
        <f t="shared" si="4"/>
        <v>17</v>
      </c>
      <c r="W148" s="73">
        <f t="shared" si="4"/>
        <v>0</v>
      </c>
      <c r="X148" s="73">
        <f t="shared" si="4"/>
        <v>0</v>
      </c>
      <c r="Y148" s="73">
        <f t="shared" si="4"/>
        <v>0</v>
      </c>
      <c r="Z148" s="73">
        <f t="shared" si="4"/>
        <v>0</v>
      </c>
      <c r="AA148">
        <f t="shared" ref="AA148:AA153" si="5">SUM(B148:Z148)</f>
        <v>39</v>
      </c>
    </row>
    <row r="149" spans="1:27" ht="15.75" customHeight="1" x14ac:dyDescent="0.25">
      <c r="A149" t="s">
        <v>84</v>
      </c>
      <c r="B149" s="73">
        <f t="shared" si="3"/>
        <v>6</v>
      </c>
      <c r="C149" s="73">
        <f t="shared" si="3"/>
        <v>1</v>
      </c>
      <c r="D149" s="73">
        <f t="shared" si="3"/>
        <v>3</v>
      </c>
      <c r="E149" s="73">
        <f t="shared" si="3"/>
        <v>5</v>
      </c>
      <c r="F149" s="73">
        <f t="shared" si="3"/>
        <v>0</v>
      </c>
      <c r="G149" s="73">
        <f t="shared" si="3"/>
        <v>0</v>
      </c>
      <c r="H149" s="73">
        <f t="shared" si="3"/>
        <v>2</v>
      </c>
      <c r="I149" s="73">
        <f t="shared" si="3"/>
        <v>8</v>
      </c>
      <c r="J149" s="73">
        <f t="shared" si="3"/>
        <v>0</v>
      </c>
      <c r="K149" s="73">
        <f t="shared" si="3"/>
        <v>0</v>
      </c>
      <c r="L149" s="73">
        <f t="shared" si="4"/>
        <v>0</v>
      </c>
      <c r="M149" s="73">
        <f t="shared" si="4"/>
        <v>0</v>
      </c>
      <c r="N149" s="73">
        <f t="shared" si="4"/>
        <v>0</v>
      </c>
      <c r="O149" s="73">
        <f t="shared" si="4"/>
        <v>0</v>
      </c>
      <c r="P149" s="73">
        <f t="shared" si="4"/>
        <v>0</v>
      </c>
      <c r="Q149" s="73">
        <f t="shared" si="4"/>
        <v>0</v>
      </c>
      <c r="R149" s="73">
        <f t="shared" si="4"/>
        <v>0</v>
      </c>
      <c r="S149" s="73">
        <f t="shared" si="4"/>
        <v>0</v>
      </c>
      <c r="T149" s="73">
        <f t="shared" si="4"/>
        <v>0</v>
      </c>
      <c r="U149" s="73">
        <f t="shared" si="4"/>
        <v>0</v>
      </c>
      <c r="V149" s="73">
        <f t="shared" si="4"/>
        <v>0</v>
      </c>
      <c r="W149" s="73">
        <f t="shared" si="4"/>
        <v>0</v>
      </c>
      <c r="X149" s="73">
        <f t="shared" si="4"/>
        <v>0</v>
      </c>
      <c r="Y149" s="73">
        <f t="shared" si="4"/>
        <v>14</v>
      </c>
      <c r="Z149" s="73">
        <f t="shared" si="4"/>
        <v>0</v>
      </c>
      <c r="AA149">
        <f t="shared" si="5"/>
        <v>39</v>
      </c>
    </row>
    <row r="150" spans="1:27" ht="15.75" customHeight="1" x14ac:dyDescent="0.25">
      <c r="A150" t="s">
        <v>132</v>
      </c>
      <c r="B150" s="73">
        <f t="shared" si="3"/>
        <v>0</v>
      </c>
      <c r="C150" s="73">
        <f t="shared" si="3"/>
        <v>0</v>
      </c>
      <c r="D150" s="73">
        <f t="shared" si="3"/>
        <v>0</v>
      </c>
      <c r="E150" s="73">
        <f t="shared" si="3"/>
        <v>0</v>
      </c>
      <c r="F150" s="73">
        <f t="shared" si="3"/>
        <v>0</v>
      </c>
      <c r="G150" s="73">
        <f t="shared" si="3"/>
        <v>0</v>
      </c>
      <c r="H150" s="73">
        <f t="shared" si="3"/>
        <v>0</v>
      </c>
      <c r="I150" s="73">
        <f t="shared" si="3"/>
        <v>0</v>
      </c>
      <c r="J150" s="73">
        <f t="shared" si="3"/>
        <v>0</v>
      </c>
      <c r="K150" s="73">
        <f t="shared" si="3"/>
        <v>0</v>
      </c>
      <c r="L150" s="73">
        <f t="shared" si="4"/>
        <v>0</v>
      </c>
      <c r="M150" s="73">
        <f t="shared" si="4"/>
        <v>0</v>
      </c>
      <c r="N150" s="73">
        <f t="shared" si="4"/>
        <v>0</v>
      </c>
      <c r="O150" s="73">
        <f t="shared" si="4"/>
        <v>0</v>
      </c>
      <c r="P150" s="73">
        <f t="shared" si="4"/>
        <v>0</v>
      </c>
      <c r="Q150" s="73">
        <f t="shared" si="4"/>
        <v>0</v>
      </c>
      <c r="R150" s="73">
        <f t="shared" si="4"/>
        <v>0</v>
      </c>
      <c r="S150" s="73">
        <f t="shared" si="4"/>
        <v>0</v>
      </c>
      <c r="T150" s="73">
        <f t="shared" si="4"/>
        <v>0</v>
      </c>
      <c r="U150" s="73">
        <f t="shared" si="4"/>
        <v>0</v>
      </c>
      <c r="V150" s="73">
        <f t="shared" si="4"/>
        <v>0</v>
      </c>
      <c r="W150" s="73">
        <f t="shared" si="4"/>
        <v>0</v>
      </c>
      <c r="X150" s="73">
        <f t="shared" si="4"/>
        <v>0</v>
      </c>
      <c r="Y150" s="73">
        <f t="shared" si="4"/>
        <v>0</v>
      </c>
      <c r="Z150" s="73">
        <f t="shared" si="4"/>
        <v>0</v>
      </c>
      <c r="AA150">
        <f t="shared" si="5"/>
        <v>0</v>
      </c>
    </row>
    <row r="151" spans="1:27" ht="15.75" customHeight="1" x14ac:dyDescent="0.25">
      <c r="A151" t="s">
        <v>151</v>
      </c>
      <c r="B151" s="73">
        <f t="shared" si="3"/>
        <v>0</v>
      </c>
      <c r="C151" s="73">
        <f t="shared" si="3"/>
        <v>0</v>
      </c>
      <c r="D151" s="73">
        <f t="shared" si="3"/>
        <v>0</v>
      </c>
      <c r="E151" s="73">
        <f t="shared" si="3"/>
        <v>0</v>
      </c>
      <c r="F151" s="73">
        <f t="shared" si="3"/>
        <v>0</v>
      </c>
      <c r="G151" s="73">
        <f t="shared" si="3"/>
        <v>0</v>
      </c>
      <c r="H151" s="73">
        <f t="shared" si="3"/>
        <v>0</v>
      </c>
      <c r="I151" s="73">
        <f t="shared" si="3"/>
        <v>0</v>
      </c>
      <c r="J151" s="73">
        <f t="shared" si="3"/>
        <v>0</v>
      </c>
      <c r="K151" s="73">
        <f t="shared" si="3"/>
        <v>0</v>
      </c>
      <c r="L151" s="73">
        <f t="shared" si="4"/>
        <v>0</v>
      </c>
      <c r="M151" s="73">
        <f t="shared" si="4"/>
        <v>0</v>
      </c>
      <c r="N151" s="73">
        <f t="shared" si="4"/>
        <v>0</v>
      </c>
      <c r="O151" s="73">
        <f t="shared" si="4"/>
        <v>0</v>
      </c>
      <c r="P151" s="73">
        <f t="shared" si="4"/>
        <v>0</v>
      </c>
      <c r="Q151" s="73">
        <f t="shared" si="4"/>
        <v>0</v>
      </c>
      <c r="R151" s="73">
        <f t="shared" si="4"/>
        <v>0</v>
      </c>
      <c r="S151" s="73">
        <f t="shared" si="4"/>
        <v>0</v>
      </c>
      <c r="T151" s="73">
        <f t="shared" si="4"/>
        <v>0</v>
      </c>
      <c r="U151" s="73">
        <f t="shared" si="4"/>
        <v>0</v>
      </c>
      <c r="V151" s="73">
        <f t="shared" si="4"/>
        <v>0</v>
      </c>
      <c r="W151" s="73">
        <f t="shared" si="4"/>
        <v>0</v>
      </c>
      <c r="X151" s="73">
        <f t="shared" si="4"/>
        <v>0</v>
      </c>
      <c r="Y151" s="73">
        <f t="shared" si="4"/>
        <v>0</v>
      </c>
      <c r="Z151" s="73">
        <f t="shared" si="4"/>
        <v>0</v>
      </c>
      <c r="AA151">
        <f t="shared" si="5"/>
        <v>0</v>
      </c>
    </row>
    <row r="152" spans="1:27" ht="15.75" customHeight="1" x14ac:dyDescent="0.25">
      <c r="A152" t="s">
        <v>166</v>
      </c>
      <c r="B152" s="73">
        <f t="shared" si="3"/>
        <v>0</v>
      </c>
      <c r="C152" s="73">
        <f t="shared" si="3"/>
        <v>0</v>
      </c>
      <c r="D152" s="73">
        <f t="shared" si="3"/>
        <v>0</v>
      </c>
      <c r="E152" s="73">
        <f t="shared" si="3"/>
        <v>0</v>
      </c>
      <c r="F152" s="73">
        <f t="shared" si="3"/>
        <v>0</v>
      </c>
      <c r="G152" s="73">
        <f t="shared" si="3"/>
        <v>0</v>
      </c>
      <c r="H152" s="73">
        <f t="shared" si="3"/>
        <v>0</v>
      </c>
      <c r="I152" s="73">
        <f t="shared" si="3"/>
        <v>0</v>
      </c>
      <c r="J152" s="73">
        <f t="shared" si="3"/>
        <v>0</v>
      </c>
      <c r="K152" s="73">
        <f t="shared" si="3"/>
        <v>0</v>
      </c>
      <c r="L152" s="73">
        <f t="shared" si="4"/>
        <v>0</v>
      </c>
      <c r="M152" s="73">
        <f t="shared" si="4"/>
        <v>0</v>
      </c>
      <c r="N152" s="73">
        <f t="shared" si="4"/>
        <v>0</v>
      </c>
      <c r="O152" s="73">
        <f t="shared" si="4"/>
        <v>0</v>
      </c>
      <c r="P152" s="73">
        <f t="shared" si="4"/>
        <v>0</v>
      </c>
      <c r="Q152" s="73">
        <f t="shared" si="4"/>
        <v>0</v>
      </c>
      <c r="R152" s="73">
        <f t="shared" si="4"/>
        <v>0</v>
      </c>
      <c r="S152" s="73">
        <f t="shared" si="4"/>
        <v>0</v>
      </c>
      <c r="T152" s="73">
        <f t="shared" si="4"/>
        <v>0</v>
      </c>
      <c r="U152" s="73">
        <f t="shared" si="4"/>
        <v>0</v>
      </c>
      <c r="V152" s="73">
        <f t="shared" si="4"/>
        <v>0</v>
      </c>
      <c r="W152" s="73">
        <f t="shared" si="4"/>
        <v>0</v>
      </c>
      <c r="X152" s="73">
        <f t="shared" si="4"/>
        <v>0</v>
      </c>
      <c r="Y152" s="73">
        <f t="shared" si="4"/>
        <v>0</v>
      </c>
      <c r="Z152" s="73">
        <f t="shared" si="4"/>
        <v>0</v>
      </c>
      <c r="AA152">
        <f t="shared" si="5"/>
        <v>0</v>
      </c>
    </row>
    <row r="153" spans="1:27" ht="15.75" customHeight="1" x14ac:dyDescent="0.25">
      <c r="A153" t="s">
        <v>178</v>
      </c>
      <c r="B153" s="73">
        <f t="shared" si="3"/>
        <v>0</v>
      </c>
      <c r="C153" s="73">
        <f t="shared" si="3"/>
        <v>0</v>
      </c>
      <c r="D153" s="73">
        <f t="shared" si="3"/>
        <v>0</v>
      </c>
      <c r="E153" s="73">
        <f t="shared" si="3"/>
        <v>0</v>
      </c>
      <c r="F153" s="73">
        <f t="shared" si="3"/>
        <v>0</v>
      </c>
      <c r="G153" s="73">
        <f t="shared" si="3"/>
        <v>0</v>
      </c>
      <c r="H153" s="73">
        <f t="shared" si="3"/>
        <v>0</v>
      </c>
      <c r="I153" s="73">
        <f t="shared" si="3"/>
        <v>0</v>
      </c>
      <c r="J153" s="73">
        <f t="shared" si="3"/>
        <v>0</v>
      </c>
      <c r="K153" s="73">
        <f t="shared" si="3"/>
        <v>0</v>
      </c>
      <c r="L153" s="73">
        <f t="shared" si="4"/>
        <v>0</v>
      </c>
      <c r="M153" s="73">
        <f t="shared" si="4"/>
        <v>0</v>
      </c>
      <c r="N153" s="73">
        <f t="shared" si="4"/>
        <v>0</v>
      </c>
      <c r="O153" s="73">
        <f t="shared" si="4"/>
        <v>0</v>
      </c>
      <c r="P153" s="73">
        <f t="shared" si="4"/>
        <v>0</v>
      </c>
      <c r="Q153" s="73">
        <f t="shared" si="4"/>
        <v>0</v>
      </c>
      <c r="R153" s="73">
        <f t="shared" si="4"/>
        <v>0</v>
      </c>
      <c r="S153" s="73">
        <f t="shared" si="4"/>
        <v>0</v>
      </c>
      <c r="T153" s="73">
        <f t="shared" si="4"/>
        <v>0</v>
      </c>
      <c r="U153" s="73">
        <f t="shared" si="4"/>
        <v>0</v>
      </c>
      <c r="V153" s="73">
        <f t="shared" si="4"/>
        <v>0</v>
      </c>
      <c r="W153" s="73">
        <f t="shared" si="4"/>
        <v>0</v>
      </c>
      <c r="X153" s="73">
        <f t="shared" si="4"/>
        <v>0</v>
      </c>
      <c r="Y153" s="73">
        <f t="shared" si="4"/>
        <v>0</v>
      </c>
      <c r="Z153" s="73">
        <f t="shared" si="4"/>
        <v>0</v>
      </c>
      <c r="AA153">
        <f t="shared" si="5"/>
        <v>0</v>
      </c>
    </row>
    <row r="154" spans="1:27" ht="15.75" customHeight="1" x14ac:dyDescent="0.25">
      <c r="E154" s="80"/>
    </row>
    <row r="155" spans="1:27" ht="15.75" customHeight="1" x14ac:dyDescent="0.25">
      <c r="E155" s="80"/>
    </row>
    <row r="156" spans="1:27" ht="15.75" customHeight="1" x14ac:dyDescent="0.25">
      <c r="E156" s="80"/>
    </row>
    <row r="157" spans="1:27" ht="15.75" customHeight="1" x14ac:dyDescent="0.25">
      <c r="E157" s="80"/>
    </row>
    <row r="158" spans="1:27" ht="15.75" customHeight="1" x14ac:dyDescent="0.25">
      <c r="E158" s="80"/>
    </row>
    <row r="159" spans="1:27" ht="15.75" customHeight="1" x14ac:dyDescent="0.25">
      <c r="E159" s="80"/>
    </row>
    <row r="160" spans="1:27" ht="15.75" customHeight="1" x14ac:dyDescent="0.25">
      <c r="E160" s="80"/>
    </row>
    <row r="161" spans="5:5" ht="15.75" customHeight="1" x14ac:dyDescent="0.25">
      <c r="E161" s="80"/>
    </row>
    <row r="162" spans="5:5" ht="15.75" customHeight="1" x14ac:dyDescent="0.25">
      <c r="E162" s="80"/>
    </row>
    <row r="163" spans="5:5" ht="15.75" customHeight="1" x14ac:dyDescent="0.25">
      <c r="E163" s="80"/>
    </row>
    <row r="164" spans="5:5" ht="15.75" customHeight="1" x14ac:dyDescent="0.25">
      <c r="E164" s="80"/>
    </row>
    <row r="165" spans="5:5" ht="15.75" customHeight="1" x14ac:dyDescent="0.25">
      <c r="E165" s="80"/>
    </row>
    <row r="166" spans="5:5" ht="15.75" customHeight="1" x14ac:dyDescent="0.25">
      <c r="E166" s="80"/>
    </row>
    <row r="167" spans="5:5" ht="15.75" customHeight="1" x14ac:dyDescent="0.25">
      <c r="E167" s="80"/>
    </row>
    <row r="168" spans="5:5" ht="15.75" customHeight="1" x14ac:dyDescent="0.25">
      <c r="E168" s="80"/>
    </row>
    <row r="169" spans="5:5" ht="15.75" customHeight="1" x14ac:dyDescent="0.25">
      <c r="E169" s="80"/>
    </row>
    <row r="170" spans="5:5" ht="15.75" customHeight="1" x14ac:dyDescent="0.25">
      <c r="E170" s="80"/>
    </row>
    <row r="171" spans="5:5" ht="15.75" customHeight="1" x14ac:dyDescent="0.25">
      <c r="E171" s="80"/>
    </row>
    <row r="172" spans="5:5" ht="15.75" customHeight="1" x14ac:dyDescent="0.25">
      <c r="E172" s="80"/>
    </row>
    <row r="173" spans="5:5" ht="15.75" customHeight="1" x14ac:dyDescent="0.25">
      <c r="E173" s="80"/>
    </row>
    <row r="174" spans="5:5" ht="15.75" customHeight="1" x14ac:dyDescent="0.25">
      <c r="E174" s="80"/>
    </row>
    <row r="175" spans="5:5" ht="15.75" customHeight="1" x14ac:dyDescent="0.25">
      <c r="E175" s="80"/>
    </row>
    <row r="176" spans="5:5" ht="15.75" customHeight="1" x14ac:dyDescent="0.25">
      <c r="E176" s="80"/>
    </row>
    <row r="177" spans="5:5" ht="15.75" customHeight="1" x14ac:dyDescent="0.25">
      <c r="E177" s="80"/>
    </row>
    <row r="178" spans="5:5" ht="15.75" customHeight="1" x14ac:dyDescent="0.25">
      <c r="E178" s="80"/>
    </row>
    <row r="179" spans="5:5" ht="15.75" customHeight="1" x14ac:dyDescent="0.25">
      <c r="E179" s="80"/>
    </row>
    <row r="180" spans="5:5" ht="15.75" customHeight="1" x14ac:dyDescent="0.25">
      <c r="E180" s="80"/>
    </row>
    <row r="181" spans="5:5" ht="15.75" customHeight="1" x14ac:dyDescent="0.25">
      <c r="E181" s="80"/>
    </row>
    <row r="182" spans="5:5" ht="15.75" customHeight="1" x14ac:dyDescent="0.25">
      <c r="E182" s="80"/>
    </row>
    <row r="183" spans="5:5" ht="15.75" customHeight="1" x14ac:dyDescent="0.25">
      <c r="E183" s="80"/>
    </row>
    <row r="184" spans="5:5" ht="15.75" customHeight="1" x14ac:dyDescent="0.25">
      <c r="E184" s="80"/>
    </row>
    <row r="185" spans="5:5" ht="15.75" customHeight="1" x14ac:dyDescent="0.25">
      <c r="E185" s="80"/>
    </row>
    <row r="186" spans="5:5" ht="15.75" customHeight="1" x14ac:dyDescent="0.25">
      <c r="E186" s="80"/>
    </row>
    <row r="187" spans="5:5" ht="15.75" customHeight="1" x14ac:dyDescent="0.25">
      <c r="E187" s="80"/>
    </row>
    <row r="188" spans="5:5" ht="15.75" customHeight="1" x14ac:dyDescent="0.25">
      <c r="E188" s="80"/>
    </row>
    <row r="189" spans="5:5" ht="15.75" customHeight="1" x14ac:dyDescent="0.25">
      <c r="E189" s="80"/>
    </row>
    <row r="190" spans="5:5" ht="15.75" customHeight="1" x14ac:dyDescent="0.25">
      <c r="E190" s="80"/>
    </row>
    <row r="191" spans="5:5" ht="15.75" customHeight="1" x14ac:dyDescent="0.25">
      <c r="E191" s="80"/>
    </row>
    <row r="192" spans="5:5" ht="15.75" customHeight="1" x14ac:dyDescent="0.25">
      <c r="E192" s="80"/>
    </row>
    <row r="193" spans="5:5" ht="15.75" customHeight="1" x14ac:dyDescent="0.25">
      <c r="E193" s="80"/>
    </row>
    <row r="194" spans="5:5" ht="15.75" customHeight="1" x14ac:dyDescent="0.25">
      <c r="E194" s="80"/>
    </row>
    <row r="195" spans="5:5" ht="15.75" customHeight="1" x14ac:dyDescent="0.25">
      <c r="E195" s="80"/>
    </row>
    <row r="196" spans="5:5" ht="15.75" customHeight="1" x14ac:dyDescent="0.25">
      <c r="E196" s="80"/>
    </row>
    <row r="197" spans="5:5" ht="15.75" customHeight="1" x14ac:dyDescent="0.25">
      <c r="E197" s="80"/>
    </row>
    <row r="198" spans="5:5" ht="15.75" customHeight="1" x14ac:dyDescent="0.25">
      <c r="E198" s="80"/>
    </row>
    <row r="199" spans="5:5" ht="15.75" customHeight="1" x14ac:dyDescent="0.25">
      <c r="E199" s="80"/>
    </row>
    <row r="200" spans="5:5" ht="15.75" customHeight="1" x14ac:dyDescent="0.25">
      <c r="E200" s="80"/>
    </row>
    <row r="201" spans="5:5" ht="15.75" customHeight="1" x14ac:dyDescent="0.25">
      <c r="E201" s="80"/>
    </row>
    <row r="202" spans="5:5" ht="15.75" customHeight="1" x14ac:dyDescent="0.25">
      <c r="E202" s="80"/>
    </row>
    <row r="203" spans="5:5" ht="15.75" customHeight="1" x14ac:dyDescent="0.25">
      <c r="E203" s="80"/>
    </row>
    <row r="204" spans="5:5" ht="15.75" customHeight="1" x14ac:dyDescent="0.25">
      <c r="E204" s="80"/>
    </row>
    <row r="205" spans="5:5" ht="15.75" customHeight="1" x14ac:dyDescent="0.25">
      <c r="E205" s="80"/>
    </row>
    <row r="206" spans="5:5" ht="15.75" customHeight="1" x14ac:dyDescent="0.25">
      <c r="E206" s="80"/>
    </row>
    <row r="207" spans="5:5" ht="15.75" customHeight="1" x14ac:dyDescent="0.25">
      <c r="E207" s="80"/>
    </row>
    <row r="208" spans="5:5" ht="15.75" customHeight="1" x14ac:dyDescent="0.25">
      <c r="E208" s="80"/>
    </row>
    <row r="209" spans="5:5" ht="15.75" customHeight="1" x14ac:dyDescent="0.25">
      <c r="E209" s="80"/>
    </row>
    <row r="210" spans="5:5" ht="15.75" customHeight="1" x14ac:dyDescent="0.25">
      <c r="E210" s="80"/>
    </row>
    <row r="211" spans="5:5" ht="15.75" customHeight="1" x14ac:dyDescent="0.25">
      <c r="E211" s="80"/>
    </row>
    <row r="212" spans="5:5" ht="15.75" customHeight="1" x14ac:dyDescent="0.25">
      <c r="E212" s="80"/>
    </row>
    <row r="213" spans="5:5" ht="15.75" customHeight="1" x14ac:dyDescent="0.25">
      <c r="E213" s="80"/>
    </row>
    <row r="214" spans="5:5" ht="15.75" customHeight="1" x14ac:dyDescent="0.25">
      <c r="E214" s="80"/>
    </row>
    <row r="215" spans="5:5" ht="15.75" customHeight="1" x14ac:dyDescent="0.25">
      <c r="E215" s="80"/>
    </row>
    <row r="216" spans="5:5" ht="15.75" customHeight="1" x14ac:dyDescent="0.25">
      <c r="E216" s="80"/>
    </row>
    <row r="217" spans="5:5" ht="15.75" customHeight="1" x14ac:dyDescent="0.25">
      <c r="E217" s="80"/>
    </row>
    <row r="218" spans="5:5" ht="15.75" customHeight="1" x14ac:dyDescent="0.25">
      <c r="E218" s="80"/>
    </row>
    <row r="219" spans="5:5" ht="15.75" customHeight="1" x14ac:dyDescent="0.25">
      <c r="E219" s="80"/>
    </row>
    <row r="220" spans="5:5" ht="15.75" customHeight="1" x14ac:dyDescent="0.25">
      <c r="E220" s="80"/>
    </row>
    <row r="221" spans="5:5" ht="15.75" customHeight="1" x14ac:dyDescent="0.25">
      <c r="E221" s="80"/>
    </row>
    <row r="222" spans="5:5" ht="15.75" customHeight="1" x14ac:dyDescent="0.25">
      <c r="E222" s="80"/>
    </row>
    <row r="223" spans="5:5" ht="15.75" customHeight="1" x14ac:dyDescent="0.25">
      <c r="E223" s="80"/>
    </row>
    <row r="224" spans="5:5" ht="15.75" customHeight="1" x14ac:dyDescent="0.25">
      <c r="E224" s="80"/>
    </row>
    <row r="225" spans="5:5" ht="15.75" customHeight="1" x14ac:dyDescent="0.25">
      <c r="E225" s="80"/>
    </row>
    <row r="226" spans="5:5" ht="15.75" customHeight="1" x14ac:dyDescent="0.25">
      <c r="E226" s="80"/>
    </row>
    <row r="227" spans="5:5" ht="15.75" customHeight="1" x14ac:dyDescent="0.25">
      <c r="E227" s="80"/>
    </row>
    <row r="228" spans="5:5" ht="15.75" customHeight="1" x14ac:dyDescent="0.25">
      <c r="E228" s="80"/>
    </row>
    <row r="229" spans="5:5" ht="15.75" customHeight="1" x14ac:dyDescent="0.25">
      <c r="E229" s="80"/>
    </row>
    <row r="230" spans="5:5" ht="15.75" customHeight="1" x14ac:dyDescent="0.25">
      <c r="E230" s="80"/>
    </row>
    <row r="231" spans="5:5" ht="15.75" customHeight="1" x14ac:dyDescent="0.25">
      <c r="E231" s="80"/>
    </row>
    <row r="232" spans="5:5" ht="15.75" customHeight="1" x14ac:dyDescent="0.25">
      <c r="E232" s="80"/>
    </row>
    <row r="233" spans="5:5" ht="15.75" customHeight="1" x14ac:dyDescent="0.25">
      <c r="E233" s="80"/>
    </row>
    <row r="234" spans="5:5" ht="15.75" customHeight="1" x14ac:dyDescent="0.25">
      <c r="E234" s="80"/>
    </row>
    <row r="235" spans="5:5" ht="15.75" customHeight="1" x14ac:dyDescent="0.25">
      <c r="E235" s="80"/>
    </row>
    <row r="236" spans="5:5" ht="15.75" customHeight="1" x14ac:dyDescent="0.25">
      <c r="E236" s="80"/>
    </row>
    <row r="237" spans="5:5" ht="15.75" customHeight="1" x14ac:dyDescent="0.25">
      <c r="E237" s="80"/>
    </row>
    <row r="238" spans="5:5" ht="15.75" customHeight="1" x14ac:dyDescent="0.25">
      <c r="E238" s="80"/>
    </row>
    <row r="239" spans="5:5" ht="15.75" customHeight="1" x14ac:dyDescent="0.25">
      <c r="E239" s="80"/>
    </row>
    <row r="240" spans="5:5" ht="15.75" customHeight="1" x14ac:dyDescent="0.25">
      <c r="E240" s="80"/>
    </row>
    <row r="241" spans="5:5" ht="15.75" customHeight="1" x14ac:dyDescent="0.25">
      <c r="E241" s="80"/>
    </row>
    <row r="242" spans="5:5" ht="15.75" customHeight="1" x14ac:dyDescent="0.25">
      <c r="E242" s="80"/>
    </row>
    <row r="243" spans="5:5" ht="15.75" customHeight="1" x14ac:dyDescent="0.25">
      <c r="E243" s="80"/>
    </row>
    <row r="244" spans="5:5" ht="15.75" customHeight="1" x14ac:dyDescent="0.25">
      <c r="E244" s="80"/>
    </row>
    <row r="245" spans="5:5" ht="15.75" customHeight="1" x14ac:dyDescent="0.25">
      <c r="E245" s="80"/>
    </row>
    <row r="246" spans="5:5" ht="15.75" customHeight="1" x14ac:dyDescent="0.25">
      <c r="E246" s="80"/>
    </row>
    <row r="247" spans="5:5" ht="15.75" customHeight="1" x14ac:dyDescent="0.25">
      <c r="E247" s="80"/>
    </row>
    <row r="248" spans="5:5" ht="15.75" customHeight="1" x14ac:dyDescent="0.25">
      <c r="E248" s="80"/>
    </row>
    <row r="249" spans="5:5" ht="15.75" customHeight="1" x14ac:dyDescent="0.25">
      <c r="E249" s="80"/>
    </row>
    <row r="250" spans="5:5" ht="15.75" customHeight="1" x14ac:dyDescent="0.25">
      <c r="E250" s="80"/>
    </row>
    <row r="251" spans="5:5" ht="15.75" customHeight="1" x14ac:dyDescent="0.25">
      <c r="E251" s="80"/>
    </row>
    <row r="252" spans="5:5" ht="15.75" customHeight="1" x14ac:dyDescent="0.25">
      <c r="E252" s="80"/>
    </row>
    <row r="253" spans="5:5" ht="15.75" customHeight="1" x14ac:dyDescent="0.25">
      <c r="E253" s="80"/>
    </row>
    <row r="254" spans="5:5" ht="15.75" customHeight="1" x14ac:dyDescent="0.25">
      <c r="E254" s="80"/>
    </row>
    <row r="255" spans="5:5" ht="15.75" customHeight="1" x14ac:dyDescent="0.25">
      <c r="E255" s="80"/>
    </row>
    <row r="256" spans="5:5" ht="15.75" customHeight="1" x14ac:dyDescent="0.25">
      <c r="E256" s="80"/>
    </row>
    <row r="257" spans="5:5" ht="15.75" customHeight="1" x14ac:dyDescent="0.25">
      <c r="E257" s="80"/>
    </row>
    <row r="258" spans="5:5" ht="15.75" customHeight="1" x14ac:dyDescent="0.25">
      <c r="E258" s="80"/>
    </row>
    <row r="259" spans="5:5" ht="15.75" customHeight="1" x14ac:dyDescent="0.25">
      <c r="E259" s="80"/>
    </row>
    <row r="260" spans="5:5" ht="15.75" customHeight="1" x14ac:dyDescent="0.25">
      <c r="E260" s="80"/>
    </row>
    <row r="261" spans="5:5" ht="15.75" customHeight="1" x14ac:dyDescent="0.25">
      <c r="E261" s="80"/>
    </row>
    <row r="262" spans="5:5" ht="15.75" customHeight="1" x14ac:dyDescent="0.25">
      <c r="E262" s="80"/>
    </row>
    <row r="263" spans="5:5" ht="15.75" customHeight="1" x14ac:dyDescent="0.25">
      <c r="E263" s="80"/>
    </row>
    <row r="264" spans="5:5" ht="15.75" customHeight="1" x14ac:dyDescent="0.25">
      <c r="E264" s="80"/>
    </row>
    <row r="265" spans="5:5" ht="15.75" customHeight="1" x14ac:dyDescent="0.25">
      <c r="E265" s="80"/>
    </row>
    <row r="266" spans="5:5" ht="15.75" customHeight="1" x14ac:dyDescent="0.25">
      <c r="E266" s="80"/>
    </row>
    <row r="267" spans="5:5" ht="15.75" customHeight="1" x14ac:dyDescent="0.25">
      <c r="E267" s="80"/>
    </row>
    <row r="268" spans="5:5" ht="15.75" customHeight="1" x14ac:dyDescent="0.25">
      <c r="E268" s="80"/>
    </row>
    <row r="269" spans="5:5" ht="15.75" customHeight="1" x14ac:dyDescent="0.25">
      <c r="E269" s="80"/>
    </row>
    <row r="270" spans="5:5" ht="15.75" customHeight="1" x14ac:dyDescent="0.25">
      <c r="E270" s="80"/>
    </row>
    <row r="271" spans="5:5" ht="15.75" customHeight="1" x14ac:dyDescent="0.25">
      <c r="E271" s="80"/>
    </row>
    <row r="272" spans="5:5" ht="15.75" customHeight="1" x14ac:dyDescent="0.25">
      <c r="E272" s="80"/>
    </row>
    <row r="273" spans="5:5" ht="15.75" customHeight="1" x14ac:dyDescent="0.25">
      <c r="E273" s="80"/>
    </row>
    <row r="274" spans="5:5" ht="15.75" customHeight="1" x14ac:dyDescent="0.25">
      <c r="E274" s="80"/>
    </row>
    <row r="275" spans="5:5" ht="15.75" customHeight="1" x14ac:dyDescent="0.25">
      <c r="E275" s="80"/>
    </row>
    <row r="276" spans="5:5" ht="15.75" customHeight="1" x14ac:dyDescent="0.25">
      <c r="E276" s="80"/>
    </row>
    <row r="277" spans="5:5" ht="15.75" customHeight="1" x14ac:dyDescent="0.25">
      <c r="E277" s="80"/>
    </row>
    <row r="278" spans="5:5" ht="15.75" customHeight="1" x14ac:dyDescent="0.25">
      <c r="E278" s="80"/>
    </row>
    <row r="279" spans="5:5" ht="15.75" customHeight="1" x14ac:dyDescent="0.25">
      <c r="E279" s="80"/>
    </row>
    <row r="280" spans="5:5" ht="15.75" customHeight="1" x14ac:dyDescent="0.25">
      <c r="E280" s="80"/>
    </row>
    <row r="281" spans="5:5" ht="15.75" customHeight="1" x14ac:dyDescent="0.25">
      <c r="E281" s="80"/>
    </row>
    <row r="282" spans="5:5" ht="15.75" customHeight="1" x14ac:dyDescent="0.25">
      <c r="E282" s="80"/>
    </row>
    <row r="283" spans="5:5" ht="15.75" customHeight="1" x14ac:dyDescent="0.25">
      <c r="E283" s="80"/>
    </row>
    <row r="284" spans="5:5" ht="15.75" customHeight="1" x14ac:dyDescent="0.25">
      <c r="E284" s="80"/>
    </row>
    <row r="285" spans="5:5" ht="15.75" customHeight="1" x14ac:dyDescent="0.25">
      <c r="E285" s="80"/>
    </row>
    <row r="286" spans="5:5" ht="15.75" customHeight="1" x14ac:dyDescent="0.25">
      <c r="E286" s="80"/>
    </row>
    <row r="287" spans="5:5" ht="15.75" customHeight="1" x14ac:dyDescent="0.25">
      <c r="E287" s="80"/>
    </row>
    <row r="288" spans="5:5" ht="15.75" customHeight="1" x14ac:dyDescent="0.25">
      <c r="E288" s="80"/>
    </row>
    <row r="289" spans="5:5" ht="15.75" customHeight="1" x14ac:dyDescent="0.25">
      <c r="E289" s="80"/>
    </row>
    <row r="290" spans="5:5" ht="15.75" customHeight="1" x14ac:dyDescent="0.25">
      <c r="E290" s="80"/>
    </row>
    <row r="291" spans="5:5" ht="15.75" customHeight="1" x14ac:dyDescent="0.25">
      <c r="E291" s="80"/>
    </row>
    <row r="292" spans="5:5" ht="15.75" customHeight="1" x14ac:dyDescent="0.25">
      <c r="E292" s="80"/>
    </row>
    <row r="293" spans="5:5" ht="15.75" customHeight="1" x14ac:dyDescent="0.25">
      <c r="E293" s="80"/>
    </row>
    <row r="294" spans="5:5" ht="15.75" customHeight="1" x14ac:dyDescent="0.25">
      <c r="E294" s="80"/>
    </row>
    <row r="295" spans="5:5" ht="15.75" customHeight="1" x14ac:dyDescent="0.25">
      <c r="E295" s="80"/>
    </row>
    <row r="296" spans="5:5" ht="15.75" customHeight="1" x14ac:dyDescent="0.25">
      <c r="E296" s="80"/>
    </row>
    <row r="297" spans="5:5" ht="15.75" customHeight="1" x14ac:dyDescent="0.25">
      <c r="E297" s="80"/>
    </row>
    <row r="298" spans="5:5" ht="15.75" customHeight="1" x14ac:dyDescent="0.25">
      <c r="E298" s="80"/>
    </row>
    <row r="299" spans="5:5" ht="15.75" customHeight="1" x14ac:dyDescent="0.25">
      <c r="E299" s="80"/>
    </row>
    <row r="300" spans="5:5" ht="15.75" customHeight="1" x14ac:dyDescent="0.25">
      <c r="E300" s="80"/>
    </row>
    <row r="301" spans="5:5" ht="15.75" customHeight="1" x14ac:dyDescent="0.25">
      <c r="E301" s="80"/>
    </row>
    <row r="302" spans="5:5" ht="15.75" customHeight="1" x14ac:dyDescent="0.25">
      <c r="E302" s="80"/>
    </row>
    <row r="303" spans="5:5" ht="15.75" customHeight="1" x14ac:dyDescent="0.25">
      <c r="E303" s="80"/>
    </row>
    <row r="304" spans="5:5" ht="15.75" customHeight="1" x14ac:dyDescent="0.25">
      <c r="E304" s="80"/>
    </row>
    <row r="305" spans="5:5" ht="15.75" customHeight="1" x14ac:dyDescent="0.25">
      <c r="E305" s="80"/>
    </row>
    <row r="306" spans="5:5" ht="15.75" customHeight="1" x14ac:dyDescent="0.25">
      <c r="E306" s="80"/>
    </row>
    <row r="307" spans="5:5" ht="15.75" customHeight="1" x14ac:dyDescent="0.25">
      <c r="E307" s="80"/>
    </row>
    <row r="308" spans="5:5" ht="15.75" customHeight="1" x14ac:dyDescent="0.25">
      <c r="E308" s="80"/>
    </row>
    <row r="309" spans="5:5" ht="15.75" customHeight="1" x14ac:dyDescent="0.25">
      <c r="E309" s="80"/>
    </row>
    <row r="310" spans="5:5" ht="15.75" customHeight="1" x14ac:dyDescent="0.25">
      <c r="E310" s="80"/>
    </row>
    <row r="311" spans="5:5" ht="15.75" customHeight="1" x14ac:dyDescent="0.25">
      <c r="E311" s="80"/>
    </row>
    <row r="312" spans="5:5" ht="15.75" customHeight="1" x14ac:dyDescent="0.25">
      <c r="E312" s="80"/>
    </row>
    <row r="313" spans="5:5" ht="15.75" customHeight="1" x14ac:dyDescent="0.25">
      <c r="E313" s="80"/>
    </row>
    <row r="314" spans="5:5" ht="15.75" customHeight="1" x14ac:dyDescent="0.25">
      <c r="E314" s="80"/>
    </row>
    <row r="315" spans="5:5" ht="15.75" customHeight="1" x14ac:dyDescent="0.25">
      <c r="E315" s="80"/>
    </row>
    <row r="316" spans="5:5" ht="15.75" customHeight="1" x14ac:dyDescent="0.25">
      <c r="E316" s="80"/>
    </row>
    <row r="317" spans="5:5" ht="15.75" customHeight="1" x14ac:dyDescent="0.25">
      <c r="E317" s="80"/>
    </row>
    <row r="318" spans="5:5" ht="15.75" customHeight="1" x14ac:dyDescent="0.25">
      <c r="E318" s="80"/>
    </row>
    <row r="319" spans="5:5" ht="15.75" customHeight="1" x14ac:dyDescent="0.25">
      <c r="E319" s="80"/>
    </row>
    <row r="320" spans="5:5" ht="15.75" customHeight="1" x14ac:dyDescent="0.25">
      <c r="E320" s="80"/>
    </row>
    <row r="321" spans="5:5" ht="15.75" customHeight="1" x14ac:dyDescent="0.25">
      <c r="E321" s="80"/>
    </row>
    <row r="322" spans="5:5" ht="15.75" customHeight="1" x14ac:dyDescent="0.25">
      <c r="E322" s="80"/>
    </row>
    <row r="323" spans="5:5" ht="15.75" customHeight="1" x14ac:dyDescent="0.25">
      <c r="E323" s="80"/>
    </row>
    <row r="324" spans="5:5" ht="15.75" customHeight="1" x14ac:dyDescent="0.25">
      <c r="E324" s="80"/>
    </row>
    <row r="325" spans="5:5" ht="15.75" customHeight="1" x14ac:dyDescent="0.25">
      <c r="E325" s="80"/>
    </row>
    <row r="326" spans="5:5" ht="15.75" customHeight="1" x14ac:dyDescent="0.25">
      <c r="E326" s="80"/>
    </row>
    <row r="327" spans="5:5" ht="15.75" customHeight="1" x14ac:dyDescent="0.25">
      <c r="E327" s="80"/>
    </row>
    <row r="328" spans="5:5" ht="15.75" customHeight="1" x14ac:dyDescent="0.25">
      <c r="E328" s="80"/>
    </row>
    <row r="329" spans="5:5" ht="15.75" customHeight="1" x14ac:dyDescent="0.25">
      <c r="E329" s="80"/>
    </row>
    <row r="330" spans="5:5" ht="15.75" customHeight="1" x14ac:dyDescent="0.25">
      <c r="E330" s="80"/>
    </row>
    <row r="331" spans="5:5" ht="15.75" customHeight="1" x14ac:dyDescent="0.25">
      <c r="E331" s="80"/>
    </row>
    <row r="332" spans="5:5" ht="15.75" customHeight="1" x14ac:dyDescent="0.25">
      <c r="E332" s="80"/>
    </row>
    <row r="333" spans="5:5" ht="15.75" customHeight="1" x14ac:dyDescent="0.25">
      <c r="E333" s="80"/>
    </row>
    <row r="334" spans="5:5" ht="15.75" customHeight="1" x14ac:dyDescent="0.25">
      <c r="E334" s="80"/>
    </row>
    <row r="335" spans="5:5" ht="15.75" customHeight="1" x14ac:dyDescent="0.25">
      <c r="E335" s="80"/>
    </row>
    <row r="336" spans="5:5" ht="15.75" customHeight="1" x14ac:dyDescent="0.25">
      <c r="E336" s="80"/>
    </row>
    <row r="337" spans="5:5" ht="15.75" customHeight="1" x14ac:dyDescent="0.25">
      <c r="E337" s="80"/>
    </row>
    <row r="338" spans="5:5" ht="15.75" customHeight="1" x14ac:dyDescent="0.25">
      <c r="E338" s="80"/>
    </row>
    <row r="339" spans="5:5" ht="15.75" customHeight="1" x14ac:dyDescent="0.25">
      <c r="E339" s="80"/>
    </row>
    <row r="340" spans="5:5" ht="15.75" customHeight="1" x14ac:dyDescent="0.25">
      <c r="E340" s="80"/>
    </row>
    <row r="341" spans="5:5" ht="15.75" customHeight="1" x14ac:dyDescent="0.25">
      <c r="E341" s="80"/>
    </row>
    <row r="342" spans="5:5" ht="15.75" customHeight="1" x14ac:dyDescent="0.25">
      <c r="E342" s="80"/>
    </row>
    <row r="343" spans="5:5" ht="15.75" customHeight="1" x14ac:dyDescent="0.25">
      <c r="E343" s="80"/>
    </row>
    <row r="344" spans="5:5" ht="15.75" customHeight="1" x14ac:dyDescent="0.25">
      <c r="E344" s="80"/>
    </row>
    <row r="345" spans="5:5" ht="15.75" customHeight="1" x14ac:dyDescent="0.25">
      <c r="E345" s="80"/>
    </row>
    <row r="346" spans="5:5" ht="15.75" customHeight="1" x14ac:dyDescent="0.25">
      <c r="E346" s="80"/>
    </row>
    <row r="347" spans="5:5" ht="15.75" customHeight="1" x14ac:dyDescent="0.25">
      <c r="E347" s="80"/>
    </row>
    <row r="348" spans="5:5" ht="15.75" customHeight="1" x14ac:dyDescent="0.25">
      <c r="E348" s="80"/>
    </row>
    <row r="349" spans="5:5" ht="15.75" customHeight="1" x14ac:dyDescent="0.25">
      <c r="E349" s="80"/>
    </row>
    <row r="350" spans="5:5" ht="15.75" customHeight="1" x14ac:dyDescent="0.25">
      <c r="E350" s="80"/>
    </row>
    <row r="351" spans="5:5" ht="15.75" customHeight="1" x14ac:dyDescent="0.25">
      <c r="E351" s="80"/>
    </row>
    <row r="352" spans="5:5" ht="15.75" customHeight="1" x14ac:dyDescent="0.25">
      <c r="E352" s="80"/>
    </row>
    <row r="353" spans="5:5" ht="15.75" customHeight="1" x14ac:dyDescent="0.25">
      <c r="E353" s="80"/>
    </row>
    <row r="354" spans="5:5" ht="15.75" customHeight="1" x14ac:dyDescent="0.25">
      <c r="E354" s="80"/>
    </row>
    <row r="355" spans="5:5" ht="15.75" customHeight="1" x14ac:dyDescent="0.25">
      <c r="E355" s="80"/>
    </row>
    <row r="356" spans="5:5" ht="15.75" customHeight="1" x14ac:dyDescent="0.25">
      <c r="E356" s="80"/>
    </row>
    <row r="357" spans="5:5" ht="15.75" customHeight="1" x14ac:dyDescent="0.25">
      <c r="E357" s="80"/>
    </row>
    <row r="358" spans="5:5" ht="15.75" customHeight="1" x14ac:dyDescent="0.25">
      <c r="E358" s="80"/>
    </row>
    <row r="359" spans="5:5" ht="15.75" customHeight="1" x14ac:dyDescent="0.25">
      <c r="E359" s="80"/>
    </row>
    <row r="360" spans="5:5" ht="15.75" customHeight="1" x14ac:dyDescent="0.25">
      <c r="E360" s="80"/>
    </row>
    <row r="361" spans="5:5" ht="15.75" customHeight="1" x14ac:dyDescent="0.25">
      <c r="E361" s="80"/>
    </row>
    <row r="362" spans="5:5" ht="15.75" customHeight="1" x14ac:dyDescent="0.25">
      <c r="E362" s="80"/>
    </row>
    <row r="363" spans="5:5" ht="15.75" customHeight="1" x14ac:dyDescent="0.25">
      <c r="E363" s="80"/>
    </row>
    <row r="364" spans="5:5" ht="15.75" customHeight="1" x14ac:dyDescent="0.25">
      <c r="E364" s="80"/>
    </row>
    <row r="365" spans="5:5" ht="15.75" customHeight="1" x14ac:dyDescent="0.25">
      <c r="E365" s="80"/>
    </row>
    <row r="366" spans="5:5" ht="15.75" customHeight="1" x14ac:dyDescent="0.25">
      <c r="E366" s="80"/>
    </row>
    <row r="367" spans="5:5" ht="15.75" customHeight="1" x14ac:dyDescent="0.25">
      <c r="E367" s="80"/>
    </row>
    <row r="368" spans="5:5" ht="15.75" customHeight="1" x14ac:dyDescent="0.25">
      <c r="E368" s="80"/>
    </row>
    <row r="369" spans="5:5" ht="15.75" customHeight="1" x14ac:dyDescent="0.25">
      <c r="E369" s="80"/>
    </row>
    <row r="370" spans="5:5" ht="15.75" customHeight="1" x14ac:dyDescent="0.25">
      <c r="E370" s="80"/>
    </row>
    <row r="371" spans="5:5" ht="15.75" customHeight="1" x14ac:dyDescent="0.25">
      <c r="E371" s="80"/>
    </row>
    <row r="372" spans="5:5" ht="15.75" customHeight="1" x14ac:dyDescent="0.25">
      <c r="E372" s="80"/>
    </row>
    <row r="373" spans="5:5" ht="15.75" customHeight="1" x14ac:dyDescent="0.25">
      <c r="E373" s="80"/>
    </row>
    <row r="374" spans="5:5" ht="15.75" customHeight="1" x14ac:dyDescent="0.25">
      <c r="E374" s="80"/>
    </row>
    <row r="375" spans="5:5" ht="15.75" customHeight="1" x14ac:dyDescent="0.25">
      <c r="E375" s="80"/>
    </row>
    <row r="376" spans="5:5" ht="15.75" customHeight="1" x14ac:dyDescent="0.25">
      <c r="E376" s="80"/>
    </row>
    <row r="377" spans="5:5" ht="15.75" customHeight="1" x14ac:dyDescent="0.25">
      <c r="E377" s="80"/>
    </row>
    <row r="378" spans="5:5" ht="15.75" customHeight="1" x14ac:dyDescent="0.25">
      <c r="E378" s="80"/>
    </row>
    <row r="379" spans="5:5" ht="15.75" customHeight="1" x14ac:dyDescent="0.25">
      <c r="E379" s="80"/>
    </row>
    <row r="380" spans="5:5" ht="15.75" customHeight="1" x14ac:dyDescent="0.25">
      <c r="E380" s="80"/>
    </row>
    <row r="381" spans="5:5" ht="15.75" customHeight="1" x14ac:dyDescent="0.25">
      <c r="E381" s="80"/>
    </row>
    <row r="382" spans="5:5" ht="15.75" customHeight="1" x14ac:dyDescent="0.25">
      <c r="E382" s="80"/>
    </row>
    <row r="383" spans="5:5" ht="15.75" customHeight="1" x14ac:dyDescent="0.25">
      <c r="E383" s="80"/>
    </row>
    <row r="384" spans="5:5" ht="15.75" customHeight="1" x14ac:dyDescent="0.25">
      <c r="E384" s="80"/>
    </row>
    <row r="385" spans="5:5" ht="15.75" customHeight="1" x14ac:dyDescent="0.25">
      <c r="E385" s="80"/>
    </row>
    <row r="386" spans="5:5" ht="15.75" customHeight="1" x14ac:dyDescent="0.25">
      <c r="E386" s="80"/>
    </row>
    <row r="387" spans="5:5" ht="15.75" customHeight="1" x14ac:dyDescent="0.25">
      <c r="E387" s="80"/>
    </row>
    <row r="388" spans="5:5" ht="15.75" customHeight="1" x14ac:dyDescent="0.25">
      <c r="E388" s="80"/>
    </row>
    <row r="389" spans="5:5" ht="15.75" customHeight="1" x14ac:dyDescent="0.25">
      <c r="E389" s="80"/>
    </row>
    <row r="390" spans="5:5" ht="15.75" customHeight="1" x14ac:dyDescent="0.25">
      <c r="E390" s="80"/>
    </row>
    <row r="391" spans="5:5" ht="15.75" customHeight="1" x14ac:dyDescent="0.25">
      <c r="E391" s="80"/>
    </row>
    <row r="392" spans="5:5" ht="15.75" customHeight="1" x14ac:dyDescent="0.25">
      <c r="E392" s="80"/>
    </row>
    <row r="393" spans="5:5" ht="15.75" customHeight="1" x14ac:dyDescent="0.25">
      <c r="E393" s="80"/>
    </row>
    <row r="394" spans="5:5" ht="15.75" customHeight="1" x14ac:dyDescent="0.25">
      <c r="E394" s="80"/>
    </row>
    <row r="395" spans="5:5" ht="15.75" customHeight="1" x14ac:dyDescent="0.25">
      <c r="E395" s="80"/>
    </row>
    <row r="396" spans="5:5" ht="15.75" customHeight="1" x14ac:dyDescent="0.25">
      <c r="E396" s="80"/>
    </row>
    <row r="397" spans="5:5" ht="15.75" customHeight="1" x14ac:dyDescent="0.25">
      <c r="E397" s="80"/>
    </row>
    <row r="398" spans="5:5" ht="15.75" customHeight="1" x14ac:dyDescent="0.25">
      <c r="E398" s="80"/>
    </row>
    <row r="399" spans="5:5" ht="15.75" customHeight="1" x14ac:dyDescent="0.25">
      <c r="E399" s="80"/>
    </row>
    <row r="400" spans="5:5" ht="15.75" customHeight="1" x14ac:dyDescent="0.25">
      <c r="E400" s="80"/>
    </row>
    <row r="401" spans="5:5" ht="15.75" customHeight="1" x14ac:dyDescent="0.25">
      <c r="E401" s="80"/>
    </row>
    <row r="402" spans="5:5" ht="15.75" customHeight="1" x14ac:dyDescent="0.25">
      <c r="E402" s="80"/>
    </row>
    <row r="403" spans="5:5" ht="15.75" customHeight="1" x14ac:dyDescent="0.25">
      <c r="E403" s="80"/>
    </row>
    <row r="404" spans="5:5" ht="15.75" customHeight="1" x14ac:dyDescent="0.25">
      <c r="E404" s="80"/>
    </row>
    <row r="405" spans="5:5" ht="15.75" customHeight="1" x14ac:dyDescent="0.25">
      <c r="E405" s="80"/>
    </row>
    <row r="406" spans="5:5" ht="15.75" customHeight="1" x14ac:dyDescent="0.25">
      <c r="E406" s="80"/>
    </row>
    <row r="407" spans="5:5" ht="15.75" customHeight="1" x14ac:dyDescent="0.25">
      <c r="E407" s="80"/>
    </row>
    <row r="408" spans="5:5" ht="15.75" customHeight="1" x14ac:dyDescent="0.25">
      <c r="E408" s="80"/>
    </row>
    <row r="409" spans="5:5" ht="15.75" customHeight="1" x14ac:dyDescent="0.25">
      <c r="E409" s="80"/>
    </row>
    <row r="410" spans="5:5" ht="15.75" customHeight="1" x14ac:dyDescent="0.25">
      <c r="E410" s="80"/>
    </row>
    <row r="411" spans="5:5" ht="15.75" customHeight="1" x14ac:dyDescent="0.25">
      <c r="E411" s="80"/>
    </row>
    <row r="412" spans="5:5" ht="15.75" customHeight="1" x14ac:dyDescent="0.25">
      <c r="E412" s="80"/>
    </row>
    <row r="413" spans="5:5" ht="15.75" customHeight="1" x14ac:dyDescent="0.25">
      <c r="E413" s="80"/>
    </row>
    <row r="414" spans="5:5" ht="15.75" customHeight="1" x14ac:dyDescent="0.25">
      <c r="E414" s="80"/>
    </row>
    <row r="415" spans="5:5" ht="15.75" customHeight="1" x14ac:dyDescent="0.25">
      <c r="E415" s="80"/>
    </row>
    <row r="416" spans="5:5" ht="15.75" customHeight="1" x14ac:dyDescent="0.25">
      <c r="E416" s="80"/>
    </row>
    <row r="417" spans="5:5" ht="15.75" customHeight="1" x14ac:dyDescent="0.25">
      <c r="E417" s="80"/>
    </row>
    <row r="418" spans="5:5" ht="15.75" customHeight="1" x14ac:dyDescent="0.25">
      <c r="E418" s="80"/>
    </row>
    <row r="419" spans="5:5" ht="15.75" customHeight="1" x14ac:dyDescent="0.25">
      <c r="E419" s="80"/>
    </row>
    <row r="420" spans="5:5" ht="15.75" customHeight="1" x14ac:dyDescent="0.25">
      <c r="E420" s="80"/>
    </row>
    <row r="421" spans="5:5" ht="15.75" customHeight="1" x14ac:dyDescent="0.25">
      <c r="E421" s="80"/>
    </row>
    <row r="422" spans="5:5" ht="15.75" customHeight="1" x14ac:dyDescent="0.25">
      <c r="E422" s="80"/>
    </row>
    <row r="423" spans="5:5" ht="15.75" customHeight="1" x14ac:dyDescent="0.25">
      <c r="E423" s="80"/>
    </row>
    <row r="424" spans="5:5" ht="15.75" customHeight="1" x14ac:dyDescent="0.25">
      <c r="E424" s="80"/>
    </row>
    <row r="425" spans="5:5" ht="15.75" customHeight="1" x14ac:dyDescent="0.25">
      <c r="E425" s="80"/>
    </row>
    <row r="426" spans="5:5" ht="15.75" customHeight="1" x14ac:dyDescent="0.25">
      <c r="E426" s="80"/>
    </row>
    <row r="427" spans="5:5" ht="15.75" customHeight="1" x14ac:dyDescent="0.25">
      <c r="E427" s="80"/>
    </row>
    <row r="428" spans="5:5" ht="15.75" customHeight="1" x14ac:dyDescent="0.25">
      <c r="E428" s="80"/>
    </row>
    <row r="429" spans="5:5" ht="15.75" customHeight="1" x14ac:dyDescent="0.25">
      <c r="E429" s="80"/>
    </row>
    <row r="430" spans="5:5" ht="15.75" customHeight="1" x14ac:dyDescent="0.25">
      <c r="E430" s="80"/>
    </row>
    <row r="431" spans="5:5" ht="15.75" customHeight="1" x14ac:dyDescent="0.25">
      <c r="E431" s="80"/>
    </row>
    <row r="432" spans="5:5" ht="15.75" customHeight="1" x14ac:dyDescent="0.25">
      <c r="E432" s="80"/>
    </row>
    <row r="433" spans="5:5" ht="15.75" customHeight="1" x14ac:dyDescent="0.25">
      <c r="E433" s="80"/>
    </row>
    <row r="434" spans="5:5" ht="15.75" customHeight="1" x14ac:dyDescent="0.25">
      <c r="E434" s="80"/>
    </row>
    <row r="435" spans="5:5" ht="15.75" customHeight="1" x14ac:dyDescent="0.25">
      <c r="E435" s="80"/>
    </row>
    <row r="436" spans="5:5" ht="15.75" customHeight="1" x14ac:dyDescent="0.25">
      <c r="E436" s="80"/>
    </row>
    <row r="437" spans="5:5" ht="15.75" customHeight="1" x14ac:dyDescent="0.25">
      <c r="E437" s="80"/>
    </row>
    <row r="438" spans="5:5" ht="15.75" customHeight="1" x14ac:dyDescent="0.25">
      <c r="E438" s="80"/>
    </row>
    <row r="439" spans="5:5" ht="15.75" customHeight="1" x14ac:dyDescent="0.25">
      <c r="E439" s="80"/>
    </row>
    <row r="440" spans="5:5" ht="15.75" customHeight="1" x14ac:dyDescent="0.25">
      <c r="E440" s="80"/>
    </row>
    <row r="441" spans="5:5" ht="15.75" customHeight="1" x14ac:dyDescent="0.25">
      <c r="E441" s="80"/>
    </row>
    <row r="442" spans="5:5" ht="15.75" customHeight="1" x14ac:dyDescent="0.25">
      <c r="E442" s="80"/>
    </row>
    <row r="443" spans="5:5" ht="15.75" customHeight="1" x14ac:dyDescent="0.25">
      <c r="E443" s="80"/>
    </row>
    <row r="444" spans="5:5" ht="15.75" customHeight="1" x14ac:dyDescent="0.25">
      <c r="E444" s="80"/>
    </row>
    <row r="445" spans="5:5" ht="15.75" customHeight="1" x14ac:dyDescent="0.25">
      <c r="E445" s="80"/>
    </row>
    <row r="446" spans="5:5" ht="15.75" customHeight="1" x14ac:dyDescent="0.25">
      <c r="E446" s="80"/>
    </row>
    <row r="447" spans="5:5" ht="15.75" customHeight="1" x14ac:dyDescent="0.25">
      <c r="E447" s="80"/>
    </row>
    <row r="448" spans="5:5" ht="15.75" customHeight="1" x14ac:dyDescent="0.25">
      <c r="E448" s="80"/>
    </row>
    <row r="449" spans="5:5" ht="15.75" customHeight="1" x14ac:dyDescent="0.25">
      <c r="E449" s="80"/>
    </row>
    <row r="450" spans="5:5" ht="15.75" customHeight="1" x14ac:dyDescent="0.25">
      <c r="E450" s="80"/>
    </row>
    <row r="451" spans="5:5" ht="15.75" customHeight="1" x14ac:dyDescent="0.25">
      <c r="E451" s="80"/>
    </row>
    <row r="452" spans="5:5" ht="15.75" customHeight="1" x14ac:dyDescent="0.25">
      <c r="E452" s="80"/>
    </row>
    <row r="453" spans="5:5" ht="15.75" customHeight="1" x14ac:dyDescent="0.25">
      <c r="E453" s="80"/>
    </row>
    <row r="454" spans="5:5" ht="15.75" customHeight="1" x14ac:dyDescent="0.25">
      <c r="E454" s="80"/>
    </row>
    <row r="455" spans="5:5" ht="15.75" customHeight="1" x14ac:dyDescent="0.25">
      <c r="E455" s="80"/>
    </row>
    <row r="456" spans="5:5" ht="15.75" customHeight="1" x14ac:dyDescent="0.25">
      <c r="E456" s="80"/>
    </row>
    <row r="457" spans="5:5" ht="15.75" customHeight="1" x14ac:dyDescent="0.25">
      <c r="E457" s="80"/>
    </row>
    <row r="458" spans="5:5" ht="15.75" customHeight="1" x14ac:dyDescent="0.25">
      <c r="E458" s="80"/>
    </row>
    <row r="459" spans="5:5" ht="15.75" customHeight="1" x14ac:dyDescent="0.25">
      <c r="E459" s="80"/>
    </row>
    <row r="460" spans="5:5" ht="15.75" customHeight="1" x14ac:dyDescent="0.25">
      <c r="E460" s="80"/>
    </row>
    <row r="461" spans="5:5" ht="15.75" customHeight="1" x14ac:dyDescent="0.25">
      <c r="E461" s="80"/>
    </row>
    <row r="462" spans="5:5" ht="15.75" customHeight="1" x14ac:dyDescent="0.25">
      <c r="E462" s="80"/>
    </row>
    <row r="463" spans="5:5" ht="15.75" customHeight="1" x14ac:dyDescent="0.25">
      <c r="E463" s="80"/>
    </row>
    <row r="464" spans="5:5" ht="15.75" customHeight="1" x14ac:dyDescent="0.25">
      <c r="E464" s="80"/>
    </row>
    <row r="465" spans="5:5" ht="15.75" customHeight="1" x14ac:dyDescent="0.25">
      <c r="E465" s="80"/>
    </row>
    <row r="466" spans="5:5" ht="15.75" customHeight="1" x14ac:dyDescent="0.25">
      <c r="E466" s="80"/>
    </row>
    <row r="467" spans="5:5" ht="15.75" customHeight="1" x14ac:dyDescent="0.25">
      <c r="E467" s="80"/>
    </row>
    <row r="468" spans="5:5" ht="15.75" customHeight="1" x14ac:dyDescent="0.25">
      <c r="E468" s="80"/>
    </row>
    <row r="469" spans="5:5" ht="15.75" customHeight="1" x14ac:dyDescent="0.25">
      <c r="E469" s="80"/>
    </row>
    <row r="470" spans="5:5" ht="15.75" customHeight="1" x14ac:dyDescent="0.25">
      <c r="E470" s="80"/>
    </row>
    <row r="471" spans="5:5" ht="15.75" customHeight="1" x14ac:dyDescent="0.25">
      <c r="E471" s="80"/>
    </row>
    <row r="472" spans="5:5" ht="15.75" customHeight="1" x14ac:dyDescent="0.25">
      <c r="E472" s="80"/>
    </row>
    <row r="473" spans="5:5" ht="15.75" customHeight="1" x14ac:dyDescent="0.25">
      <c r="E473" s="80"/>
    </row>
    <row r="474" spans="5:5" ht="15.75" customHeight="1" x14ac:dyDescent="0.25">
      <c r="E474" s="80"/>
    </row>
    <row r="475" spans="5:5" ht="15.75" customHeight="1" x14ac:dyDescent="0.25">
      <c r="E475" s="80"/>
    </row>
    <row r="476" spans="5:5" ht="15.75" customHeight="1" x14ac:dyDescent="0.25">
      <c r="E476" s="80"/>
    </row>
    <row r="477" spans="5:5" ht="15.75" customHeight="1" x14ac:dyDescent="0.25">
      <c r="E477" s="80"/>
    </row>
    <row r="478" spans="5:5" ht="15.75" customHeight="1" x14ac:dyDescent="0.25">
      <c r="E478" s="80"/>
    </row>
    <row r="479" spans="5:5" ht="15.75" customHeight="1" x14ac:dyDescent="0.25">
      <c r="E479" s="80"/>
    </row>
    <row r="480" spans="5:5" ht="15.75" customHeight="1" x14ac:dyDescent="0.25">
      <c r="E480" s="80"/>
    </row>
    <row r="481" spans="5:5" ht="15.75" customHeight="1" x14ac:dyDescent="0.25">
      <c r="E481" s="80"/>
    </row>
    <row r="482" spans="5:5" ht="15.75" customHeight="1" x14ac:dyDescent="0.25">
      <c r="E482" s="80"/>
    </row>
    <row r="483" spans="5:5" ht="15.75" customHeight="1" x14ac:dyDescent="0.25">
      <c r="E483" s="80"/>
    </row>
    <row r="484" spans="5:5" ht="15.75" customHeight="1" x14ac:dyDescent="0.25">
      <c r="E484" s="80"/>
    </row>
    <row r="485" spans="5:5" ht="15.75" customHeight="1" x14ac:dyDescent="0.25">
      <c r="E485" s="80"/>
    </row>
    <row r="486" spans="5:5" ht="15.75" customHeight="1" x14ac:dyDescent="0.25">
      <c r="E486" s="80"/>
    </row>
    <row r="487" spans="5:5" ht="15.75" customHeight="1" x14ac:dyDescent="0.25">
      <c r="E487" s="80"/>
    </row>
    <row r="488" spans="5:5" ht="15.75" customHeight="1" x14ac:dyDescent="0.25">
      <c r="E488" s="80"/>
    </row>
    <row r="489" spans="5:5" ht="15.75" customHeight="1" x14ac:dyDescent="0.25">
      <c r="E489" s="80"/>
    </row>
    <row r="490" spans="5:5" ht="15.75" customHeight="1" x14ac:dyDescent="0.25">
      <c r="E490" s="80"/>
    </row>
    <row r="491" spans="5:5" ht="15.75" customHeight="1" x14ac:dyDescent="0.25">
      <c r="E491" s="80"/>
    </row>
    <row r="492" spans="5:5" ht="15.75" customHeight="1" x14ac:dyDescent="0.25">
      <c r="E492" s="80"/>
    </row>
    <row r="493" spans="5:5" ht="15.75" customHeight="1" x14ac:dyDescent="0.25">
      <c r="E493" s="80"/>
    </row>
    <row r="494" spans="5:5" ht="15.75" customHeight="1" x14ac:dyDescent="0.25">
      <c r="E494" s="80"/>
    </row>
    <row r="495" spans="5:5" ht="15.75" customHeight="1" x14ac:dyDescent="0.25">
      <c r="E495" s="80"/>
    </row>
    <row r="496" spans="5:5" ht="15.75" customHeight="1" x14ac:dyDescent="0.25">
      <c r="E496" s="80"/>
    </row>
    <row r="497" spans="5:5" ht="15.75" customHeight="1" x14ac:dyDescent="0.25">
      <c r="E497" s="80"/>
    </row>
    <row r="498" spans="5:5" ht="15.75" customHeight="1" x14ac:dyDescent="0.25">
      <c r="E498" s="80"/>
    </row>
    <row r="499" spans="5:5" ht="15.75" customHeight="1" x14ac:dyDescent="0.25">
      <c r="E499" s="80"/>
    </row>
    <row r="500" spans="5:5" ht="15.75" customHeight="1" x14ac:dyDescent="0.25">
      <c r="E500" s="80"/>
    </row>
    <row r="501" spans="5:5" ht="15.75" customHeight="1" x14ac:dyDescent="0.25">
      <c r="E501" s="80"/>
    </row>
    <row r="502" spans="5:5" ht="15.75" customHeight="1" x14ac:dyDescent="0.25">
      <c r="E502" s="80"/>
    </row>
    <row r="503" spans="5:5" ht="15.75" customHeight="1" x14ac:dyDescent="0.25">
      <c r="E503" s="80"/>
    </row>
    <row r="504" spans="5:5" ht="15.75" customHeight="1" x14ac:dyDescent="0.25">
      <c r="E504" s="80"/>
    </row>
    <row r="505" spans="5:5" ht="15.75" customHeight="1" x14ac:dyDescent="0.25">
      <c r="E505" s="80"/>
    </row>
    <row r="506" spans="5:5" ht="15.75" customHeight="1" x14ac:dyDescent="0.25">
      <c r="E506" s="80"/>
    </row>
    <row r="507" spans="5:5" ht="15.75" customHeight="1" x14ac:dyDescent="0.25">
      <c r="E507" s="80"/>
    </row>
    <row r="508" spans="5:5" ht="15.75" customHeight="1" x14ac:dyDescent="0.25">
      <c r="E508" s="80"/>
    </row>
    <row r="509" spans="5:5" ht="15.75" customHeight="1" x14ac:dyDescent="0.25">
      <c r="E509" s="80"/>
    </row>
    <row r="510" spans="5:5" ht="15.75" customHeight="1" x14ac:dyDescent="0.25">
      <c r="E510" s="80"/>
    </row>
    <row r="511" spans="5:5" ht="15.75" customHeight="1" x14ac:dyDescent="0.25">
      <c r="E511" s="80"/>
    </row>
    <row r="512" spans="5:5" ht="15.75" customHeight="1" x14ac:dyDescent="0.25">
      <c r="E512" s="80"/>
    </row>
    <row r="513" spans="5:5" ht="15.75" customHeight="1" x14ac:dyDescent="0.25">
      <c r="E513" s="80"/>
    </row>
    <row r="514" spans="5:5" ht="15.75" customHeight="1" x14ac:dyDescent="0.25">
      <c r="E514" s="80"/>
    </row>
    <row r="515" spans="5:5" ht="15.75" customHeight="1" x14ac:dyDescent="0.25">
      <c r="E515" s="80"/>
    </row>
    <row r="516" spans="5:5" ht="15.75" customHeight="1" x14ac:dyDescent="0.25">
      <c r="E516" s="80"/>
    </row>
    <row r="517" spans="5:5" ht="15.75" customHeight="1" x14ac:dyDescent="0.25">
      <c r="E517" s="80"/>
    </row>
    <row r="518" spans="5:5" ht="15.75" customHeight="1" x14ac:dyDescent="0.25">
      <c r="E518" s="80"/>
    </row>
    <row r="519" spans="5:5" ht="15.75" customHeight="1" x14ac:dyDescent="0.25">
      <c r="E519" s="80"/>
    </row>
    <row r="520" spans="5:5" ht="15.75" customHeight="1" x14ac:dyDescent="0.25">
      <c r="E520" s="80"/>
    </row>
    <row r="521" spans="5:5" ht="15.75" customHeight="1" x14ac:dyDescent="0.25">
      <c r="E521" s="80"/>
    </row>
    <row r="522" spans="5:5" ht="15.75" customHeight="1" x14ac:dyDescent="0.25">
      <c r="E522" s="80"/>
    </row>
    <row r="523" spans="5:5" ht="15.75" customHeight="1" x14ac:dyDescent="0.25">
      <c r="E523" s="80"/>
    </row>
    <row r="524" spans="5:5" ht="15.75" customHeight="1" x14ac:dyDescent="0.25">
      <c r="E524" s="80"/>
    </row>
    <row r="525" spans="5:5" ht="15.75" customHeight="1" x14ac:dyDescent="0.25">
      <c r="E525" s="80"/>
    </row>
    <row r="526" spans="5:5" ht="15.75" customHeight="1" x14ac:dyDescent="0.25">
      <c r="E526" s="80"/>
    </row>
    <row r="527" spans="5:5" ht="15.75" customHeight="1" x14ac:dyDescent="0.25">
      <c r="E527" s="80"/>
    </row>
    <row r="528" spans="5:5" ht="15.75" customHeight="1" x14ac:dyDescent="0.25">
      <c r="E528" s="80"/>
    </row>
    <row r="529" spans="5:5" ht="15.75" customHeight="1" x14ac:dyDescent="0.25">
      <c r="E529" s="80"/>
    </row>
    <row r="530" spans="5:5" ht="15.75" customHeight="1" x14ac:dyDescent="0.25">
      <c r="E530" s="80"/>
    </row>
    <row r="531" spans="5:5" ht="15.75" customHeight="1" x14ac:dyDescent="0.25">
      <c r="E531" s="80"/>
    </row>
    <row r="532" spans="5:5" ht="15.75" customHeight="1" x14ac:dyDescent="0.25">
      <c r="E532" s="80"/>
    </row>
    <row r="533" spans="5:5" ht="15.75" customHeight="1" x14ac:dyDescent="0.25">
      <c r="E533" s="80"/>
    </row>
    <row r="534" spans="5:5" ht="15.75" customHeight="1" x14ac:dyDescent="0.25">
      <c r="E534" s="80"/>
    </row>
    <row r="535" spans="5:5" ht="15.75" customHeight="1" x14ac:dyDescent="0.25">
      <c r="E535" s="80"/>
    </row>
    <row r="536" spans="5:5" ht="15.75" customHeight="1" x14ac:dyDescent="0.25">
      <c r="E536" s="80"/>
    </row>
    <row r="537" spans="5:5" ht="15.75" customHeight="1" x14ac:dyDescent="0.25">
      <c r="E537" s="80"/>
    </row>
    <row r="538" spans="5:5" ht="15.75" customHeight="1" x14ac:dyDescent="0.25">
      <c r="E538" s="80"/>
    </row>
    <row r="539" spans="5:5" ht="15.75" customHeight="1" x14ac:dyDescent="0.25">
      <c r="E539" s="80"/>
    </row>
    <row r="540" spans="5:5" ht="15.75" customHeight="1" x14ac:dyDescent="0.25">
      <c r="E540" s="80"/>
    </row>
    <row r="541" spans="5:5" ht="15.75" customHeight="1" x14ac:dyDescent="0.25">
      <c r="E541" s="80"/>
    </row>
    <row r="542" spans="5:5" ht="15.75" customHeight="1" x14ac:dyDescent="0.25">
      <c r="E542" s="80"/>
    </row>
    <row r="543" spans="5:5" ht="15.75" customHeight="1" x14ac:dyDescent="0.25">
      <c r="E543" s="80"/>
    </row>
    <row r="544" spans="5:5" ht="15.75" customHeight="1" x14ac:dyDescent="0.25">
      <c r="E544" s="80"/>
    </row>
    <row r="545" spans="5:5" ht="15.75" customHeight="1" x14ac:dyDescent="0.25">
      <c r="E545" s="80"/>
    </row>
    <row r="546" spans="5:5" ht="15.75" customHeight="1" x14ac:dyDescent="0.25">
      <c r="E546" s="80"/>
    </row>
    <row r="547" spans="5:5" ht="15.75" customHeight="1" x14ac:dyDescent="0.25">
      <c r="E547" s="80"/>
    </row>
    <row r="548" spans="5:5" ht="15.75" customHeight="1" x14ac:dyDescent="0.25">
      <c r="E548" s="80"/>
    </row>
    <row r="549" spans="5:5" ht="15.75" customHeight="1" x14ac:dyDescent="0.25">
      <c r="E549" s="80"/>
    </row>
    <row r="550" spans="5:5" ht="15.75" customHeight="1" x14ac:dyDescent="0.25">
      <c r="E550" s="80"/>
    </row>
    <row r="551" spans="5:5" ht="15.75" customHeight="1" x14ac:dyDescent="0.25">
      <c r="E551" s="80"/>
    </row>
    <row r="552" spans="5:5" ht="15.75" customHeight="1" x14ac:dyDescent="0.25">
      <c r="E552" s="80"/>
    </row>
    <row r="553" spans="5:5" ht="15.75" customHeight="1" x14ac:dyDescent="0.25">
      <c r="E553" s="80"/>
    </row>
    <row r="554" spans="5:5" ht="15.75" customHeight="1" x14ac:dyDescent="0.25">
      <c r="E554" s="80"/>
    </row>
    <row r="555" spans="5:5" ht="15.75" customHeight="1" x14ac:dyDescent="0.25">
      <c r="E555" s="80"/>
    </row>
    <row r="556" spans="5:5" ht="15.75" customHeight="1" x14ac:dyDescent="0.25">
      <c r="E556" s="80"/>
    </row>
    <row r="557" spans="5:5" ht="15.75" customHeight="1" x14ac:dyDescent="0.25">
      <c r="E557" s="80"/>
    </row>
    <row r="558" spans="5:5" ht="15.75" customHeight="1" x14ac:dyDescent="0.25">
      <c r="E558" s="80"/>
    </row>
    <row r="559" spans="5:5" ht="15.75" customHeight="1" x14ac:dyDescent="0.25">
      <c r="E559" s="80"/>
    </row>
    <row r="560" spans="5:5" ht="15.75" customHeight="1" x14ac:dyDescent="0.25">
      <c r="E560" s="80"/>
    </row>
    <row r="561" spans="5:5" ht="15.75" customHeight="1" x14ac:dyDescent="0.25">
      <c r="E561" s="80"/>
    </row>
    <row r="562" spans="5:5" ht="15.75" customHeight="1" x14ac:dyDescent="0.25">
      <c r="E562" s="80"/>
    </row>
    <row r="563" spans="5:5" ht="15.75" customHeight="1" x14ac:dyDescent="0.25">
      <c r="E563" s="80"/>
    </row>
    <row r="564" spans="5:5" ht="15.75" customHeight="1" x14ac:dyDescent="0.25">
      <c r="E564" s="80"/>
    </row>
    <row r="565" spans="5:5" ht="15.75" customHeight="1" x14ac:dyDescent="0.25">
      <c r="E565" s="80"/>
    </row>
    <row r="566" spans="5:5" ht="15.75" customHeight="1" x14ac:dyDescent="0.25">
      <c r="E566" s="80"/>
    </row>
    <row r="567" spans="5:5" ht="15.75" customHeight="1" x14ac:dyDescent="0.25">
      <c r="E567" s="80"/>
    </row>
    <row r="568" spans="5:5" ht="15.75" customHeight="1" x14ac:dyDescent="0.25">
      <c r="E568" s="80"/>
    </row>
    <row r="569" spans="5:5" ht="15.75" customHeight="1" x14ac:dyDescent="0.25">
      <c r="E569" s="80"/>
    </row>
    <row r="570" spans="5:5" ht="15.75" customHeight="1" x14ac:dyDescent="0.25">
      <c r="E570" s="80"/>
    </row>
    <row r="571" spans="5:5" ht="15.75" customHeight="1" x14ac:dyDescent="0.25">
      <c r="E571" s="80"/>
    </row>
    <row r="572" spans="5:5" ht="15.75" customHeight="1" x14ac:dyDescent="0.25">
      <c r="E572" s="80"/>
    </row>
    <row r="573" spans="5:5" ht="15.75" customHeight="1" x14ac:dyDescent="0.25">
      <c r="E573" s="80"/>
    </row>
    <row r="574" spans="5:5" ht="15.75" customHeight="1" x14ac:dyDescent="0.25">
      <c r="E574" s="80"/>
    </row>
    <row r="575" spans="5:5" ht="15.75" customHeight="1" x14ac:dyDescent="0.25">
      <c r="E575" s="80"/>
    </row>
    <row r="576" spans="5:5" ht="15.75" customHeight="1" x14ac:dyDescent="0.25">
      <c r="E576" s="80"/>
    </row>
    <row r="577" spans="5:5" ht="15.75" customHeight="1" x14ac:dyDescent="0.25">
      <c r="E577" s="80"/>
    </row>
    <row r="578" spans="5:5" ht="15.75" customHeight="1" x14ac:dyDescent="0.25">
      <c r="E578" s="80"/>
    </row>
    <row r="579" spans="5:5" ht="15.75" customHeight="1" x14ac:dyDescent="0.25">
      <c r="E579" s="80"/>
    </row>
    <row r="580" spans="5:5" ht="15.75" customHeight="1" x14ac:dyDescent="0.25">
      <c r="E580" s="80"/>
    </row>
    <row r="581" spans="5:5" ht="15.75" customHeight="1" x14ac:dyDescent="0.25">
      <c r="E581" s="80"/>
    </row>
    <row r="582" spans="5:5" ht="15.75" customHeight="1" x14ac:dyDescent="0.25">
      <c r="E582" s="80"/>
    </row>
    <row r="583" spans="5:5" ht="15.75" customHeight="1" x14ac:dyDescent="0.25">
      <c r="E583" s="80"/>
    </row>
    <row r="584" spans="5:5" ht="15.75" customHeight="1" x14ac:dyDescent="0.25">
      <c r="E584" s="80"/>
    </row>
    <row r="585" spans="5:5" ht="15.75" customHeight="1" x14ac:dyDescent="0.25">
      <c r="E585" s="80"/>
    </row>
    <row r="586" spans="5:5" ht="15.75" customHeight="1" x14ac:dyDescent="0.25">
      <c r="E586" s="80"/>
    </row>
    <row r="587" spans="5:5" ht="15.75" customHeight="1" x14ac:dyDescent="0.25">
      <c r="E587" s="80"/>
    </row>
    <row r="588" spans="5:5" ht="15.75" customHeight="1" x14ac:dyDescent="0.25">
      <c r="E588" s="80"/>
    </row>
    <row r="589" spans="5:5" ht="15.75" customHeight="1" x14ac:dyDescent="0.25">
      <c r="E589" s="80"/>
    </row>
    <row r="590" spans="5:5" ht="15.75" customHeight="1" x14ac:dyDescent="0.25">
      <c r="E590" s="80"/>
    </row>
    <row r="591" spans="5:5" ht="15.75" customHeight="1" x14ac:dyDescent="0.25">
      <c r="E591" s="80"/>
    </row>
    <row r="592" spans="5:5" ht="15.75" customHeight="1" x14ac:dyDescent="0.25">
      <c r="E592" s="80"/>
    </row>
    <row r="593" spans="5:5" ht="15.75" customHeight="1" x14ac:dyDescent="0.25">
      <c r="E593" s="80"/>
    </row>
    <row r="594" spans="5:5" ht="15.75" customHeight="1" x14ac:dyDescent="0.25">
      <c r="E594" s="80"/>
    </row>
    <row r="595" spans="5:5" ht="15.75" customHeight="1" x14ac:dyDescent="0.25">
      <c r="E595" s="80"/>
    </row>
    <row r="596" spans="5:5" ht="15.75" customHeight="1" x14ac:dyDescent="0.25">
      <c r="E596" s="80"/>
    </row>
    <row r="597" spans="5:5" ht="15.75" customHeight="1" x14ac:dyDescent="0.25">
      <c r="E597" s="80"/>
    </row>
    <row r="598" spans="5:5" ht="15.75" customHeight="1" x14ac:dyDescent="0.25">
      <c r="E598" s="80"/>
    </row>
    <row r="599" spans="5:5" ht="15.75" customHeight="1" x14ac:dyDescent="0.25">
      <c r="E599" s="80"/>
    </row>
    <row r="600" spans="5:5" ht="15.75" customHeight="1" x14ac:dyDescent="0.25">
      <c r="E600" s="80"/>
    </row>
    <row r="601" spans="5:5" ht="15.75" customHeight="1" x14ac:dyDescent="0.25">
      <c r="E601" s="80"/>
    </row>
    <row r="602" spans="5:5" ht="15.75" customHeight="1" x14ac:dyDescent="0.25">
      <c r="E602" s="80"/>
    </row>
    <row r="603" spans="5:5" ht="15.75" customHeight="1" x14ac:dyDescent="0.25">
      <c r="E603" s="80"/>
    </row>
    <row r="604" spans="5:5" ht="15.75" customHeight="1" x14ac:dyDescent="0.25">
      <c r="E604" s="80"/>
    </row>
    <row r="605" spans="5:5" ht="15.75" customHeight="1" x14ac:dyDescent="0.25">
      <c r="E605" s="80"/>
    </row>
    <row r="606" spans="5:5" ht="15.75" customHeight="1" x14ac:dyDescent="0.25">
      <c r="E606" s="80"/>
    </row>
    <row r="607" spans="5:5" ht="15.75" customHeight="1" x14ac:dyDescent="0.25">
      <c r="E607" s="80"/>
    </row>
    <row r="608" spans="5:5" ht="15.75" customHeight="1" x14ac:dyDescent="0.25">
      <c r="E608" s="80"/>
    </row>
    <row r="609" spans="5:5" ht="15.75" customHeight="1" x14ac:dyDescent="0.25">
      <c r="E609" s="80"/>
    </row>
    <row r="610" spans="5:5" ht="15.75" customHeight="1" x14ac:dyDescent="0.25">
      <c r="E610" s="80"/>
    </row>
    <row r="611" spans="5:5" ht="15.75" customHeight="1" x14ac:dyDescent="0.25">
      <c r="E611" s="80"/>
    </row>
    <row r="612" spans="5:5" ht="15.75" customHeight="1" x14ac:dyDescent="0.25">
      <c r="E612" s="80"/>
    </row>
    <row r="613" spans="5:5" ht="15.75" customHeight="1" x14ac:dyDescent="0.25">
      <c r="E613" s="80"/>
    </row>
    <row r="614" spans="5:5" ht="15.75" customHeight="1" x14ac:dyDescent="0.25">
      <c r="E614" s="80"/>
    </row>
    <row r="615" spans="5:5" ht="15.75" customHeight="1" x14ac:dyDescent="0.25">
      <c r="E615" s="80"/>
    </row>
    <row r="616" spans="5:5" ht="15.75" customHeight="1" x14ac:dyDescent="0.25">
      <c r="E616" s="80"/>
    </row>
    <row r="617" spans="5:5" ht="15.75" customHeight="1" x14ac:dyDescent="0.25">
      <c r="E617" s="80"/>
    </row>
    <row r="618" spans="5:5" ht="15.75" customHeight="1" x14ac:dyDescent="0.25">
      <c r="E618" s="80"/>
    </row>
    <row r="619" spans="5:5" ht="15.75" customHeight="1" x14ac:dyDescent="0.25">
      <c r="E619" s="80"/>
    </row>
    <row r="620" spans="5:5" ht="15.75" customHeight="1" x14ac:dyDescent="0.25">
      <c r="E620" s="80"/>
    </row>
    <row r="621" spans="5:5" ht="15.75" customHeight="1" x14ac:dyDescent="0.25">
      <c r="E621" s="80"/>
    </row>
    <row r="622" spans="5:5" ht="15.75" customHeight="1" x14ac:dyDescent="0.25">
      <c r="E622" s="80"/>
    </row>
    <row r="623" spans="5:5" ht="15.75" customHeight="1" x14ac:dyDescent="0.25">
      <c r="E623" s="80"/>
    </row>
    <row r="624" spans="5:5" ht="15.75" customHeight="1" x14ac:dyDescent="0.25">
      <c r="E624" s="80"/>
    </row>
    <row r="625" spans="5:5" ht="15.75" customHeight="1" x14ac:dyDescent="0.25">
      <c r="E625" s="80"/>
    </row>
    <row r="626" spans="5:5" ht="15.75" customHeight="1" x14ac:dyDescent="0.25">
      <c r="E626" s="80"/>
    </row>
    <row r="627" spans="5:5" ht="15.75" customHeight="1" x14ac:dyDescent="0.25">
      <c r="E627" s="80"/>
    </row>
    <row r="628" spans="5:5" ht="15.75" customHeight="1" x14ac:dyDescent="0.25">
      <c r="E628" s="80"/>
    </row>
    <row r="629" spans="5:5" ht="15.75" customHeight="1" x14ac:dyDescent="0.25">
      <c r="E629" s="80"/>
    </row>
    <row r="630" spans="5:5" ht="15.75" customHeight="1" x14ac:dyDescent="0.25">
      <c r="E630" s="80"/>
    </row>
    <row r="631" spans="5:5" ht="15.75" customHeight="1" x14ac:dyDescent="0.25">
      <c r="E631" s="80"/>
    </row>
    <row r="632" spans="5:5" ht="15.75" customHeight="1" x14ac:dyDescent="0.25">
      <c r="E632" s="80"/>
    </row>
    <row r="633" spans="5:5" ht="15.75" customHeight="1" x14ac:dyDescent="0.25">
      <c r="E633" s="80"/>
    </row>
    <row r="634" spans="5:5" ht="15.75" customHeight="1" x14ac:dyDescent="0.25">
      <c r="E634" s="80"/>
    </row>
    <row r="635" spans="5:5" ht="15.75" customHeight="1" x14ac:dyDescent="0.25">
      <c r="E635" s="80"/>
    </row>
    <row r="636" spans="5:5" ht="15.75" customHeight="1" x14ac:dyDescent="0.25">
      <c r="E636" s="80"/>
    </row>
    <row r="637" spans="5:5" ht="15.75" customHeight="1" x14ac:dyDescent="0.25">
      <c r="E637" s="80"/>
    </row>
    <row r="638" spans="5:5" ht="15.75" customHeight="1" x14ac:dyDescent="0.25">
      <c r="E638" s="80"/>
    </row>
    <row r="639" spans="5:5" ht="15.75" customHeight="1" x14ac:dyDescent="0.25">
      <c r="E639" s="80"/>
    </row>
    <row r="640" spans="5:5" ht="15.75" customHeight="1" x14ac:dyDescent="0.25">
      <c r="E640" s="80"/>
    </row>
    <row r="641" spans="5:5" ht="15.75" customHeight="1" x14ac:dyDescent="0.25">
      <c r="E641" s="80"/>
    </row>
    <row r="642" spans="5:5" ht="15.75" customHeight="1" x14ac:dyDescent="0.25">
      <c r="E642" s="80"/>
    </row>
    <row r="643" spans="5:5" ht="15.75" customHeight="1" x14ac:dyDescent="0.25">
      <c r="E643" s="80"/>
    </row>
    <row r="644" spans="5:5" ht="15.75" customHeight="1" x14ac:dyDescent="0.25">
      <c r="E644" s="80"/>
    </row>
    <row r="645" spans="5:5" ht="15.75" customHeight="1" x14ac:dyDescent="0.25">
      <c r="E645" s="80"/>
    </row>
    <row r="646" spans="5:5" ht="15.75" customHeight="1" x14ac:dyDescent="0.25">
      <c r="E646" s="80"/>
    </row>
    <row r="647" spans="5:5" ht="15.75" customHeight="1" x14ac:dyDescent="0.25">
      <c r="E647" s="80"/>
    </row>
    <row r="648" spans="5:5" ht="15.75" customHeight="1" x14ac:dyDescent="0.25">
      <c r="E648" s="80"/>
    </row>
    <row r="649" spans="5:5" ht="15.75" customHeight="1" x14ac:dyDescent="0.25">
      <c r="E649" s="80"/>
    </row>
    <row r="650" spans="5:5" ht="15.75" customHeight="1" x14ac:dyDescent="0.25">
      <c r="E650" s="80"/>
    </row>
    <row r="651" spans="5:5" ht="15.75" customHeight="1" x14ac:dyDescent="0.25">
      <c r="E651" s="80"/>
    </row>
    <row r="652" spans="5:5" ht="15.75" customHeight="1" x14ac:dyDescent="0.25">
      <c r="E652" s="80"/>
    </row>
    <row r="653" spans="5:5" ht="15.75" customHeight="1" x14ac:dyDescent="0.25">
      <c r="E653" s="80"/>
    </row>
    <row r="654" spans="5:5" ht="15.75" customHeight="1" x14ac:dyDescent="0.25">
      <c r="E654" s="80"/>
    </row>
    <row r="655" spans="5:5" ht="15.75" customHeight="1" x14ac:dyDescent="0.25">
      <c r="E655" s="80"/>
    </row>
    <row r="656" spans="5:5" ht="15.75" customHeight="1" x14ac:dyDescent="0.25">
      <c r="E656" s="80"/>
    </row>
    <row r="657" spans="5:5" ht="15.75" customHeight="1" x14ac:dyDescent="0.25">
      <c r="E657" s="80"/>
    </row>
    <row r="658" spans="5:5" ht="15.75" customHeight="1" x14ac:dyDescent="0.25">
      <c r="E658" s="80"/>
    </row>
    <row r="659" spans="5:5" ht="15.75" customHeight="1" x14ac:dyDescent="0.25">
      <c r="E659" s="80"/>
    </row>
    <row r="660" spans="5:5" ht="15.75" customHeight="1" x14ac:dyDescent="0.25">
      <c r="E660" s="80"/>
    </row>
    <row r="661" spans="5:5" ht="15.75" customHeight="1" x14ac:dyDescent="0.25">
      <c r="E661" s="80"/>
    </row>
    <row r="662" spans="5:5" ht="15.75" customHeight="1" x14ac:dyDescent="0.25">
      <c r="E662" s="80"/>
    </row>
    <row r="663" spans="5:5" ht="15.75" customHeight="1" x14ac:dyDescent="0.25">
      <c r="E663" s="80"/>
    </row>
    <row r="664" spans="5:5" ht="15.75" customHeight="1" x14ac:dyDescent="0.25">
      <c r="E664" s="80"/>
    </row>
    <row r="665" spans="5:5" ht="15.75" customHeight="1" x14ac:dyDescent="0.25">
      <c r="E665" s="80"/>
    </row>
    <row r="666" spans="5:5" ht="15.75" customHeight="1" x14ac:dyDescent="0.25">
      <c r="E666" s="80"/>
    </row>
    <row r="667" spans="5:5" ht="15.75" customHeight="1" x14ac:dyDescent="0.25">
      <c r="E667" s="80"/>
    </row>
    <row r="668" spans="5:5" ht="15.75" customHeight="1" x14ac:dyDescent="0.25">
      <c r="E668" s="80"/>
    </row>
    <row r="669" spans="5:5" ht="15.75" customHeight="1" x14ac:dyDescent="0.25">
      <c r="E669" s="80"/>
    </row>
    <row r="670" spans="5:5" ht="15.75" customHeight="1" x14ac:dyDescent="0.25">
      <c r="E670" s="80"/>
    </row>
    <row r="671" spans="5:5" ht="15.75" customHeight="1" x14ac:dyDescent="0.25">
      <c r="E671" s="80"/>
    </row>
    <row r="672" spans="5:5" ht="15.75" customHeight="1" x14ac:dyDescent="0.25">
      <c r="E672" s="80"/>
    </row>
    <row r="673" spans="5:5" ht="15.75" customHeight="1" x14ac:dyDescent="0.25">
      <c r="E673" s="80"/>
    </row>
    <row r="674" spans="5:5" ht="15.75" customHeight="1" x14ac:dyDescent="0.25">
      <c r="E674" s="80"/>
    </row>
    <row r="675" spans="5:5" ht="15.75" customHeight="1" x14ac:dyDescent="0.25">
      <c r="E675" s="80"/>
    </row>
    <row r="676" spans="5:5" ht="15.75" customHeight="1" x14ac:dyDescent="0.25">
      <c r="E676" s="80"/>
    </row>
    <row r="677" spans="5:5" ht="15.75" customHeight="1" x14ac:dyDescent="0.25">
      <c r="E677" s="80"/>
    </row>
    <row r="678" spans="5:5" ht="15.75" customHeight="1" x14ac:dyDescent="0.25">
      <c r="E678" s="80"/>
    </row>
    <row r="679" spans="5:5" ht="15.75" customHeight="1" x14ac:dyDescent="0.25">
      <c r="E679" s="80"/>
    </row>
    <row r="680" spans="5:5" ht="15.75" customHeight="1" x14ac:dyDescent="0.25">
      <c r="E680" s="80"/>
    </row>
    <row r="681" spans="5:5" ht="15.75" customHeight="1" x14ac:dyDescent="0.25">
      <c r="E681" s="80"/>
    </row>
    <row r="682" spans="5:5" ht="15.75" customHeight="1" x14ac:dyDescent="0.25">
      <c r="E682" s="80"/>
    </row>
    <row r="683" spans="5:5" ht="15.75" customHeight="1" x14ac:dyDescent="0.25">
      <c r="E683" s="80"/>
    </row>
    <row r="684" spans="5:5" ht="15.75" customHeight="1" x14ac:dyDescent="0.25">
      <c r="E684" s="80"/>
    </row>
    <row r="685" spans="5:5" ht="15.75" customHeight="1" x14ac:dyDescent="0.25">
      <c r="E685" s="80"/>
    </row>
    <row r="686" spans="5:5" ht="15.75" customHeight="1" x14ac:dyDescent="0.25">
      <c r="E686" s="80"/>
    </row>
    <row r="687" spans="5:5" ht="15.75" customHeight="1" x14ac:dyDescent="0.25">
      <c r="E687" s="80"/>
    </row>
    <row r="688" spans="5:5" ht="15.75" customHeight="1" x14ac:dyDescent="0.25">
      <c r="E688" s="80"/>
    </row>
    <row r="689" spans="5:5" ht="15.75" customHeight="1" x14ac:dyDescent="0.25">
      <c r="E689" s="80"/>
    </row>
    <row r="690" spans="5:5" ht="15.75" customHeight="1" x14ac:dyDescent="0.25">
      <c r="E690" s="80"/>
    </row>
    <row r="691" spans="5:5" ht="15.75" customHeight="1" x14ac:dyDescent="0.25">
      <c r="E691" s="80"/>
    </row>
    <row r="692" spans="5:5" ht="15.75" customHeight="1" x14ac:dyDescent="0.25">
      <c r="E692" s="80"/>
    </row>
    <row r="693" spans="5:5" ht="15.75" customHeight="1" x14ac:dyDescent="0.25">
      <c r="E693" s="80"/>
    </row>
    <row r="694" spans="5:5" ht="15.75" customHeight="1" x14ac:dyDescent="0.25">
      <c r="E694" s="80"/>
    </row>
    <row r="695" spans="5:5" ht="15.75" customHeight="1" x14ac:dyDescent="0.25">
      <c r="E695" s="80"/>
    </row>
    <row r="696" spans="5:5" ht="15.75" customHeight="1" x14ac:dyDescent="0.25">
      <c r="E696" s="80"/>
    </row>
    <row r="697" spans="5:5" ht="15.75" customHeight="1" x14ac:dyDescent="0.25">
      <c r="E697" s="80"/>
    </row>
    <row r="698" spans="5:5" ht="15.75" customHeight="1" x14ac:dyDescent="0.25">
      <c r="E698" s="80"/>
    </row>
    <row r="699" spans="5:5" ht="15.75" customHeight="1" x14ac:dyDescent="0.25">
      <c r="E699" s="80"/>
    </row>
    <row r="700" spans="5:5" ht="15.75" customHeight="1" x14ac:dyDescent="0.25">
      <c r="E700" s="80"/>
    </row>
    <row r="701" spans="5:5" ht="15.75" customHeight="1" x14ac:dyDescent="0.25">
      <c r="E701" s="80"/>
    </row>
    <row r="702" spans="5:5" ht="15.75" customHeight="1" x14ac:dyDescent="0.25">
      <c r="E702" s="80"/>
    </row>
    <row r="703" spans="5:5" ht="15.75" customHeight="1" x14ac:dyDescent="0.25">
      <c r="E703" s="80"/>
    </row>
    <row r="704" spans="5:5" ht="15.75" customHeight="1" x14ac:dyDescent="0.25">
      <c r="E704" s="80"/>
    </row>
    <row r="705" spans="5:5" ht="15.75" customHeight="1" x14ac:dyDescent="0.25">
      <c r="E705" s="80"/>
    </row>
    <row r="706" spans="5:5" ht="15.75" customHeight="1" x14ac:dyDescent="0.25">
      <c r="E706" s="80"/>
    </row>
    <row r="707" spans="5:5" ht="15.75" customHeight="1" x14ac:dyDescent="0.25">
      <c r="E707" s="80"/>
    </row>
    <row r="708" spans="5:5" ht="15.75" customHeight="1" x14ac:dyDescent="0.25">
      <c r="E708" s="80"/>
    </row>
    <row r="709" spans="5:5" ht="15.75" customHeight="1" x14ac:dyDescent="0.25">
      <c r="E709" s="80"/>
    </row>
    <row r="710" spans="5:5" ht="15.75" customHeight="1" x14ac:dyDescent="0.25">
      <c r="E710" s="80"/>
    </row>
    <row r="711" spans="5:5" ht="15.75" customHeight="1" x14ac:dyDescent="0.25">
      <c r="E711" s="80"/>
    </row>
    <row r="712" spans="5:5" ht="15.75" customHeight="1" x14ac:dyDescent="0.25">
      <c r="E712" s="80"/>
    </row>
    <row r="713" spans="5:5" ht="15.75" customHeight="1" x14ac:dyDescent="0.25">
      <c r="E713" s="80"/>
    </row>
    <row r="714" spans="5:5" ht="15.75" customHeight="1" x14ac:dyDescent="0.25">
      <c r="E714" s="80"/>
    </row>
    <row r="715" spans="5:5" ht="15.75" customHeight="1" x14ac:dyDescent="0.25">
      <c r="E715" s="80"/>
    </row>
    <row r="716" spans="5:5" ht="15.75" customHeight="1" x14ac:dyDescent="0.25">
      <c r="E716" s="80"/>
    </row>
    <row r="717" spans="5:5" ht="15.75" customHeight="1" x14ac:dyDescent="0.25">
      <c r="E717" s="80"/>
    </row>
    <row r="718" spans="5:5" ht="15.75" customHeight="1" x14ac:dyDescent="0.25">
      <c r="E718" s="80"/>
    </row>
    <row r="719" spans="5:5" ht="15.75" customHeight="1" x14ac:dyDescent="0.25">
      <c r="E719" s="80"/>
    </row>
    <row r="720" spans="5:5" ht="15.75" customHeight="1" x14ac:dyDescent="0.25">
      <c r="E720" s="80"/>
    </row>
    <row r="721" spans="5:5" ht="15.75" customHeight="1" x14ac:dyDescent="0.25">
      <c r="E721" s="80"/>
    </row>
    <row r="722" spans="5:5" ht="15.75" customHeight="1" x14ac:dyDescent="0.25">
      <c r="E722" s="80"/>
    </row>
    <row r="723" spans="5:5" ht="15.75" customHeight="1" x14ac:dyDescent="0.25">
      <c r="E723" s="80"/>
    </row>
    <row r="724" spans="5:5" ht="15.75" customHeight="1" x14ac:dyDescent="0.25">
      <c r="E724" s="80"/>
    </row>
    <row r="725" spans="5:5" ht="15.75" customHeight="1" x14ac:dyDescent="0.25">
      <c r="E725" s="80"/>
    </row>
    <row r="726" spans="5:5" ht="15.75" customHeight="1" x14ac:dyDescent="0.25">
      <c r="E726" s="80"/>
    </row>
    <row r="727" spans="5:5" ht="15.75" customHeight="1" x14ac:dyDescent="0.25">
      <c r="E727" s="80"/>
    </row>
    <row r="728" spans="5:5" ht="15.75" customHeight="1" x14ac:dyDescent="0.25">
      <c r="E728" s="80"/>
    </row>
    <row r="729" spans="5:5" ht="15.75" customHeight="1" x14ac:dyDescent="0.25">
      <c r="E729" s="80"/>
    </row>
    <row r="730" spans="5:5" ht="15.75" customHeight="1" x14ac:dyDescent="0.25">
      <c r="E730" s="80"/>
    </row>
    <row r="731" spans="5:5" ht="15.75" customHeight="1" x14ac:dyDescent="0.25">
      <c r="E731" s="80"/>
    </row>
    <row r="732" spans="5:5" ht="15.75" customHeight="1" x14ac:dyDescent="0.25">
      <c r="E732" s="80"/>
    </row>
    <row r="733" spans="5:5" ht="15.75" customHeight="1" x14ac:dyDescent="0.25">
      <c r="E733" s="80"/>
    </row>
    <row r="734" spans="5:5" ht="15.75" customHeight="1" x14ac:dyDescent="0.25">
      <c r="E734" s="80"/>
    </row>
    <row r="735" spans="5:5" ht="15.75" customHeight="1" x14ac:dyDescent="0.25">
      <c r="E735" s="80"/>
    </row>
    <row r="736" spans="5:5" ht="15.75" customHeight="1" x14ac:dyDescent="0.25">
      <c r="E736" s="80"/>
    </row>
    <row r="737" spans="5:5" ht="15.75" customHeight="1" x14ac:dyDescent="0.25">
      <c r="E737" s="80"/>
    </row>
    <row r="738" spans="5:5" ht="15.75" customHeight="1" x14ac:dyDescent="0.25">
      <c r="E738" s="80"/>
    </row>
    <row r="739" spans="5:5" ht="15.75" customHeight="1" x14ac:dyDescent="0.25">
      <c r="E739" s="80"/>
    </row>
    <row r="740" spans="5:5" ht="15.75" customHeight="1" x14ac:dyDescent="0.25">
      <c r="E740" s="80"/>
    </row>
    <row r="741" spans="5:5" ht="15.75" customHeight="1" x14ac:dyDescent="0.25">
      <c r="E741" s="80"/>
    </row>
    <row r="742" spans="5:5" ht="15.75" customHeight="1" x14ac:dyDescent="0.25">
      <c r="E742" s="80"/>
    </row>
    <row r="743" spans="5:5" ht="15.75" customHeight="1" x14ac:dyDescent="0.25">
      <c r="E743" s="80"/>
    </row>
    <row r="744" spans="5:5" ht="15.75" customHeight="1" x14ac:dyDescent="0.25">
      <c r="E744" s="80"/>
    </row>
    <row r="745" spans="5:5" ht="15.75" customHeight="1" x14ac:dyDescent="0.25">
      <c r="E745" s="80"/>
    </row>
    <row r="746" spans="5:5" ht="15.75" customHeight="1" x14ac:dyDescent="0.25">
      <c r="E746" s="80"/>
    </row>
    <row r="747" spans="5:5" ht="15.75" customHeight="1" x14ac:dyDescent="0.25">
      <c r="E747" s="80"/>
    </row>
    <row r="748" spans="5:5" ht="15.75" customHeight="1" x14ac:dyDescent="0.25">
      <c r="E748" s="80"/>
    </row>
    <row r="749" spans="5:5" ht="15.75" customHeight="1" x14ac:dyDescent="0.25">
      <c r="E749" s="80"/>
    </row>
    <row r="750" spans="5:5" ht="15.75" customHeight="1" x14ac:dyDescent="0.25">
      <c r="E750" s="80"/>
    </row>
    <row r="751" spans="5:5" ht="15.75" customHeight="1" x14ac:dyDescent="0.25">
      <c r="E751" s="80"/>
    </row>
    <row r="752" spans="5:5" ht="15.75" customHeight="1" x14ac:dyDescent="0.25">
      <c r="E752" s="80"/>
    </row>
    <row r="753" spans="5:5" ht="15.75" customHeight="1" x14ac:dyDescent="0.25">
      <c r="E753" s="80"/>
    </row>
    <row r="754" spans="5:5" ht="15.75" customHeight="1" x14ac:dyDescent="0.25">
      <c r="E754" s="80"/>
    </row>
    <row r="755" spans="5:5" ht="15.75" customHeight="1" x14ac:dyDescent="0.25">
      <c r="E755" s="80"/>
    </row>
    <row r="756" spans="5:5" ht="15.75" customHeight="1" x14ac:dyDescent="0.25">
      <c r="E756" s="80"/>
    </row>
    <row r="757" spans="5:5" ht="15.75" customHeight="1" x14ac:dyDescent="0.25">
      <c r="E757" s="80"/>
    </row>
    <row r="758" spans="5:5" ht="15.75" customHeight="1" x14ac:dyDescent="0.25">
      <c r="E758" s="80"/>
    </row>
    <row r="759" spans="5:5" ht="15.75" customHeight="1" x14ac:dyDescent="0.25">
      <c r="E759" s="80"/>
    </row>
    <row r="760" spans="5:5" ht="15.75" customHeight="1" x14ac:dyDescent="0.25">
      <c r="E760" s="80"/>
    </row>
    <row r="761" spans="5:5" ht="15.75" customHeight="1" x14ac:dyDescent="0.25">
      <c r="E761" s="80"/>
    </row>
    <row r="762" spans="5:5" ht="15.75" customHeight="1" x14ac:dyDescent="0.25">
      <c r="E762" s="80"/>
    </row>
    <row r="763" spans="5:5" ht="15.75" customHeight="1" x14ac:dyDescent="0.25">
      <c r="E763" s="80"/>
    </row>
    <row r="764" spans="5:5" ht="15.75" customHeight="1" x14ac:dyDescent="0.25">
      <c r="E764" s="80"/>
    </row>
    <row r="765" spans="5:5" ht="15.75" customHeight="1" x14ac:dyDescent="0.25">
      <c r="E765" s="80"/>
    </row>
    <row r="766" spans="5:5" ht="15.75" customHeight="1" x14ac:dyDescent="0.25">
      <c r="E766" s="80"/>
    </row>
    <row r="767" spans="5:5" ht="15.75" customHeight="1" x14ac:dyDescent="0.25">
      <c r="E767" s="80"/>
    </row>
    <row r="768" spans="5:5" ht="15.75" customHeight="1" x14ac:dyDescent="0.25">
      <c r="E768" s="80"/>
    </row>
    <row r="769" spans="5:5" ht="15.75" customHeight="1" x14ac:dyDescent="0.25">
      <c r="E769" s="80"/>
    </row>
    <row r="770" spans="5:5" ht="15.75" customHeight="1" x14ac:dyDescent="0.25">
      <c r="E770" s="80"/>
    </row>
    <row r="771" spans="5:5" ht="15.75" customHeight="1" x14ac:dyDescent="0.25">
      <c r="E771" s="80"/>
    </row>
    <row r="772" spans="5:5" ht="15.75" customHeight="1" x14ac:dyDescent="0.25">
      <c r="E772" s="80"/>
    </row>
    <row r="773" spans="5:5" ht="15.75" customHeight="1" x14ac:dyDescent="0.25">
      <c r="E773" s="80"/>
    </row>
    <row r="774" spans="5:5" ht="15.75" customHeight="1" x14ac:dyDescent="0.25">
      <c r="E774" s="80"/>
    </row>
    <row r="775" spans="5:5" ht="15.75" customHeight="1" x14ac:dyDescent="0.25">
      <c r="E775" s="80"/>
    </row>
    <row r="776" spans="5:5" ht="15.75" customHeight="1" x14ac:dyDescent="0.25">
      <c r="E776" s="80"/>
    </row>
    <row r="777" spans="5:5" ht="15.75" customHeight="1" x14ac:dyDescent="0.25">
      <c r="E777" s="80"/>
    </row>
    <row r="778" spans="5:5" ht="15.75" customHeight="1" x14ac:dyDescent="0.25">
      <c r="E778" s="80"/>
    </row>
    <row r="779" spans="5:5" ht="15.75" customHeight="1" x14ac:dyDescent="0.25">
      <c r="E779" s="80"/>
    </row>
    <row r="780" spans="5:5" ht="15.75" customHeight="1" x14ac:dyDescent="0.25">
      <c r="E780" s="80"/>
    </row>
    <row r="781" spans="5:5" ht="15.75" customHeight="1" x14ac:dyDescent="0.25">
      <c r="E781" s="80"/>
    </row>
    <row r="782" spans="5:5" ht="15.75" customHeight="1" x14ac:dyDescent="0.25">
      <c r="E782" s="80"/>
    </row>
    <row r="783" spans="5:5" ht="15.75" customHeight="1" x14ac:dyDescent="0.25">
      <c r="E783" s="80"/>
    </row>
    <row r="784" spans="5:5" ht="15.75" customHeight="1" x14ac:dyDescent="0.25">
      <c r="E784" s="80"/>
    </row>
    <row r="785" spans="5:5" ht="15.75" customHeight="1" x14ac:dyDescent="0.25">
      <c r="E785" s="80"/>
    </row>
    <row r="786" spans="5:5" ht="15.75" customHeight="1" x14ac:dyDescent="0.25">
      <c r="E786" s="80"/>
    </row>
    <row r="787" spans="5:5" ht="15.75" customHeight="1" x14ac:dyDescent="0.25">
      <c r="E787" s="80"/>
    </row>
    <row r="788" spans="5:5" ht="15.75" customHeight="1" x14ac:dyDescent="0.25">
      <c r="E788" s="80"/>
    </row>
    <row r="789" spans="5:5" ht="15.75" customHeight="1" x14ac:dyDescent="0.25">
      <c r="E789" s="80"/>
    </row>
    <row r="790" spans="5:5" ht="15.75" customHeight="1" x14ac:dyDescent="0.25">
      <c r="E790" s="80"/>
    </row>
    <row r="791" spans="5:5" ht="15.75" customHeight="1" x14ac:dyDescent="0.25">
      <c r="E791" s="80"/>
    </row>
    <row r="792" spans="5:5" ht="15.75" customHeight="1" x14ac:dyDescent="0.25">
      <c r="E792" s="80"/>
    </row>
    <row r="793" spans="5:5" ht="15.75" customHeight="1" x14ac:dyDescent="0.25">
      <c r="E793" s="80"/>
    </row>
    <row r="794" spans="5:5" ht="15.75" customHeight="1" x14ac:dyDescent="0.25">
      <c r="E794" s="80"/>
    </row>
    <row r="795" spans="5:5" ht="15.75" customHeight="1" x14ac:dyDescent="0.25">
      <c r="E795" s="80"/>
    </row>
    <row r="796" spans="5:5" ht="15.75" customHeight="1" x14ac:dyDescent="0.25">
      <c r="E796" s="80"/>
    </row>
    <row r="797" spans="5:5" ht="15.75" customHeight="1" x14ac:dyDescent="0.25">
      <c r="E797" s="80"/>
    </row>
    <row r="798" spans="5:5" ht="15.75" customHeight="1" x14ac:dyDescent="0.25">
      <c r="E798" s="80"/>
    </row>
    <row r="799" spans="5:5" ht="15.75" customHeight="1" x14ac:dyDescent="0.25">
      <c r="E799" s="80"/>
    </row>
    <row r="800" spans="5:5" ht="15.75" customHeight="1" x14ac:dyDescent="0.25">
      <c r="E800" s="80"/>
    </row>
    <row r="801" spans="5:5" ht="15.75" customHeight="1" x14ac:dyDescent="0.25">
      <c r="E801" s="80"/>
    </row>
    <row r="802" spans="5:5" ht="15.75" customHeight="1" x14ac:dyDescent="0.25">
      <c r="E802" s="80"/>
    </row>
    <row r="803" spans="5:5" ht="15.75" customHeight="1" x14ac:dyDescent="0.25">
      <c r="E803" s="80"/>
    </row>
    <row r="804" spans="5:5" ht="15.75" customHeight="1" x14ac:dyDescent="0.25">
      <c r="E804" s="80"/>
    </row>
    <row r="805" spans="5:5" ht="15.75" customHeight="1" x14ac:dyDescent="0.25">
      <c r="E805" s="80"/>
    </row>
    <row r="806" spans="5:5" ht="15.75" customHeight="1" x14ac:dyDescent="0.25">
      <c r="E806" s="80"/>
    </row>
    <row r="807" spans="5:5" ht="15.75" customHeight="1" x14ac:dyDescent="0.25">
      <c r="E807" s="80"/>
    </row>
    <row r="808" spans="5:5" ht="15.75" customHeight="1" x14ac:dyDescent="0.25">
      <c r="E808" s="80"/>
    </row>
    <row r="809" spans="5:5" ht="15.75" customHeight="1" x14ac:dyDescent="0.25">
      <c r="E809" s="80"/>
    </row>
    <row r="810" spans="5:5" ht="15.75" customHeight="1" x14ac:dyDescent="0.25">
      <c r="E810" s="80"/>
    </row>
    <row r="811" spans="5:5" ht="15.75" customHeight="1" x14ac:dyDescent="0.25">
      <c r="E811" s="80"/>
    </row>
    <row r="812" spans="5:5" ht="15.75" customHeight="1" x14ac:dyDescent="0.25">
      <c r="E812" s="80"/>
    </row>
    <row r="813" spans="5:5" ht="15.75" customHeight="1" x14ac:dyDescent="0.25">
      <c r="E813" s="80"/>
    </row>
    <row r="814" spans="5:5" ht="15.75" customHeight="1" x14ac:dyDescent="0.25">
      <c r="E814" s="80"/>
    </row>
    <row r="815" spans="5:5" ht="15.75" customHeight="1" x14ac:dyDescent="0.25">
      <c r="E815" s="80"/>
    </row>
    <row r="816" spans="5:5" ht="15.75" customHeight="1" x14ac:dyDescent="0.25">
      <c r="E816" s="80"/>
    </row>
    <row r="817" spans="5:5" ht="15.75" customHeight="1" x14ac:dyDescent="0.25">
      <c r="E817" s="80"/>
    </row>
    <row r="818" spans="5:5" ht="15.75" customHeight="1" x14ac:dyDescent="0.25">
      <c r="E818" s="80"/>
    </row>
    <row r="819" spans="5:5" ht="15.75" customHeight="1" x14ac:dyDescent="0.25">
      <c r="E819" s="80"/>
    </row>
    <row r="820" spans="5:5" ht="15.75" customHeight="1" x14ac:dyDescent="0.25">
      <c r="E820" s="80"/>
    </row>
    <row r="821" spans="5:5" ht="15.75" customHeight="1" x14ac:dyDescent="0.25">
      <c r="E821" s="80"/>
    </row>
    <row r="822" spans="5:5" ht="15.75" customHeight="1" x14ac:dyDescent="0.25">
      <c r="E822" s="80"/>
    </row>
    <row r="823" spans="5:5" ht="15.75" customHeight="1" x14ac:dyDescent="0.25">
      <c r="E823" s="80"/>
    </row>
    <row r="824" spans="5:5" ht="15.75" customHeight="1" x14ac:dyDescent="0.25">
      <c r="E824" s="80"/>
    </row>
    <row r="825" spans="5:5" ht="15.75" customHeight="1" x14ac:dyDescent="0.25">
      <c r="E825" s="80"/>
    </row>
    <row r="826" spans="5:5" ht="15.75" customHeight="1" x14ac:dyDescent="0.25">
      <c r="E826" s="80"/>
    </row>
    <row r="827" spans="5:5" ht="15.75" customHeight="1" x14ac:dyDescent="0.25">
      <c r="E827" s="80"/>
    </row>
    <row r="828" spans="5:5" ht="15.75" customHeight="1" x14ac:dyDescent="0.25">
      <c r="E828" s="80"/>
    </row>
    <row r="829" spans="5:5" ht="15.75" customHeight="1" x14ac:dyDescent="0.25">
      <c r="E829" s="80"/>
    </row>
    <row r="830" spans="5:5" ht="15.75" customHeight="1" x14ac:dyDescent="0.25">
      <c r="E830" s="80"/>
    </row>
    <row r="831" spans="5:5" ht="15.75" customHeight="1" x14ac:dyDescent="0.25">
      <c r="E831" s="80"/>
    </row>
    <row r="832" spans="5:5" ht="15.75" customHeight="1" x14ac:dyDescent="0.25">
      <c r="E832" s="80"/>
    </row>
    <row r="833" spans="5:5" ht="15.75" customHeight="1" x14ac:dyDescent="0.25">
      <c r="E833" s="80"/>
    </row>
    <row r="834" spans="5:5" ht="15.75" customHeight="1" x14ac:dyDescent="0.25">
      <c r="E834" s="80"/>
    </row>
    <row r="835" spans="5:5" ht="15.75" customHeight="1" x14ac:dyDescent="0.25">
      <c r="E835" s="80"/>
    </row>
    <row r="836" spans="5:5" ht="15.75" customHeight="1" x14ac:dyDescent="0.25">
      <c r="E836" s="80"/>
    </row>
    <row r="837" spans="5:5" ht="15.75" customHeight="1" x14ac:dyDescent="0.25">
      <c r="E837" s="80"/>
    </row>
    <row r="838" spans="5:5" ht="15.75" customHeight="1" x14ac:dyDescent="0.25">
      <c r="E838" s="80"/>
    </row>
    <row r="839" spans="5:5" ht="15.75" customHeight="1" x14ac:dyDescent="0.25">
      <c r="E839" s="80"/>
    </row>
    <row r="840" spans="5:5" ht="15.75" customHeight="1" x14ac:dyDescent="0.25">
      <c r="E840" s="80"/>
    </row>
    <row r="841" spans="5:5" ht="15.75" customHeight="1" x14ac:dyDescent="0.25">
      <c r="E841" s="80"/>
    </row>
    <row r="842" spans="5:5" ht="15.75" customHeight="1" x14ac:dyDescent="0.25">
      <c r="E842" s="80"/>
    </row>
    <row r="843" spans="5:5" ht="15.75" customHeight="1" x14ac:dyDescent="0.25">
      <c r="E843" s="80"/>
    </row>
    <row r="844" spans="5:5" ht="15.75" customHeight="1" x14ac:dyDescent="0.25">
      <c r="E844" s="80"/>
    </row>
    <row r="845" spans="5:5" ht="15.75" customHeight="1" x14ac:dyDescent="0.25">
      <c r="E845" s="80"/>
    </row>
    <row r="846" spans="5:5" ht="15.75" customHeight="1" x14ac:dyDescent="0.25">
      <c r="E846" s="80"/>
    </row>
    <row r="847" spans="5:5" ht="15.75" customHeight="1" x14ac:dyDescent="0.25">
      <c r="E847" s="80"/>
    </row>
    <row r="848" spans="5:5" ht="15.75" customHeight="1" x14ac:dyDescent="0.25">
      <c r="E848" s="80"/>
    </row>
    <row r="849" spans="5:5" ht="15.75" customHeight="1" x14ac:dyDescent="0.25">
      <c r="E849" s="80"/>
    </row>
    <row r="850" spans="5:5" ht="15.75" customHeight="1" x14ac:dyDescent="0.25">
      <c r="E850" s="80"/>
    </row>
    <row r="851" spans="5:5" ht="15.75" customHeight="1" x14ac:dyDescent="0.25">
      <c r="E851" s="80"/>
    </row>
    <row r="852" spans="5:5" ht="15.75" customHeight="1" x14ac:dyDescent="0.25">
      <c r="E852" s="80"/>
    </row>
    <row r="853" spans="5:5" ht="15.75" customHeight="1" x14ac:dyDescent="0.25">
      <c r="E853" s="80"/>
    </row>
    <row r="854" spans="5:5" ht="15.75" customHeight="1" x14ac:dyDescent="0.25">
      <c r="E854" s="80"/>
    </row>
    <row r="855" spans="5:5" ht="15.75" customHeight="1" x14ac:dyDescent="0.25">
      <c r="E855" s="80"/>
    </row>
    <row r="856" spans="5:5" ht="15.75" customHeight="1" x14ac:dyDescent="0.25">
      <c r="E856" s="80"/>
    </row>
    <row r="857" spans="5:5" ht="15.75" customHeight="1" x14ac:dyDescent="0.25">
      <c r="E857" s="80"/>
    </row>
    <row r="858" spans="5:5" ht="15.75" customHeight="1" x14ac:dyDescent="0.25">
      <c r="E858" s="80"/>
    </row>
    <row r="859" spans="5:5" ht="15.75" customHeight="1" x14ac:dyDescent="0.25">
      <c r="E859" s="80"/>
    </row>
    <row r="860" spans="5:5" ht="15.75" customHeight="1" x14ac:dyDescent="0.25">
      <c r="E860" s="80"/>
    </row>
    <row r="861" spans="5:5" ht="15.75" customHeight="1" x14ac:dyDescent="0.25">
      <c r="E861" s="80"/>
    </row>
    <row r="862" spans="5:5" ht="15.75" customHeight="1" x14ac:dyDescent="0.25">
      <c r="E862" s="80"/>
    </row>
    <row r="863" spans="5:5" ht="15.75" customHeight="1" x14ac:dyDescent="0.25">
      <c r="E863" s="80"/>
    </row>
    <row r="864" spans="5:5" ht="15.75" customHeight="1" x14ac:dyDescent="0.25">
      <c r="E864" s="80"/>
    </row>
    <row r="865" spans="5:5" ht="15.75" customHeight="1" x14ac:dyDescent="0.25">
      <c r="E865" s="80"/>
    </row>
    <row r="866" spans="5:5" ht="15.75" customHeight="1" x14ac:dyDescent="0.25">
      <c r="E866" s="80"/>
    </row>
    <row r="867" spans="5:5" ht="15.75" customHeight="1" x14ac:dyDescent="0.25">
      <c r="E867" s="80"/>
    </row>
    <row r="868" spans="5:5" ht="15.75" customHeight="1" x14ac:dyDescent="0.25">
      <c r="E868" s="80"/>
    </row>
    <row r="869" spans="5:5" ht="15.75" customHeight="1" x14ac:dyDescent="0.25">
      <c r="E869" s="80"/>
    </row>
    <row r="870" spans="5:5" ht="15.75" customHeight="1" x14ac:dyDescent="0.25">
      <c r="E870" s="80"/>
    </row>
    <row r="871" spans="5:5" ht="15.75" customHeight="1" x14ac:dyDescent="0.25">
      <c r="E871" s="80"/>
    </row>
    <row r="872" spans="5:5" ht="15.75" customHeight="1" x14ac:dyDescent="0.25">
      <c r="E872" s="80"/>
    </row>
    <row r="873" spans="5:5" ht="15.75" customHeight="1" x14ac:dyDescent="0.25">
      <c r="E873" s="80"/>
    </row>
    <row r="874" spans="5:5" ht="15.75" customHeight="1" x14ac:dyDescent="0.25">
      <c r="E874" s="80"/>
    </row>
    <row r="875" spans="5:5" ht="15.75" customHeight="1" x14ac:dyDescent="0.25">
      <c r="E875" s="80"/>
    </row>
    <row r="876" spans="5:5" ht="15.75" customHeight="1" x14ac:dyDescent="0.25">
      <c r="E876" s="80"/>
    </row>
    <row r="877" spans="5:5" ht="15.75" customHeight="1" x14ac:dyDescent="0.25">
      <c r="E877" s="80"/>
    </row>
    <row r="878" spans="5:5" ht="15.75" customHeight="1" x14ac:dyDescent="0.25">
      <c r="E878" s="80"/>
    </row>
    <row r="879" spans="5:5" ht="15.75" customHeight="1" x14ac:dyDescent="0.25">
      <c r="E879" s="80"/>
    </row>
    <row r="880" spans="5:5" ht="15.75" customHeight="1" x14ac:dyDescent="0.25">
      <c r="E880" s="80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851"/>
  <sheetViews>
    <sheetView workbookViewId="0">
      <pane ySplit="1" topLeftCell="A2" activePane="bottomLeft" state="frozen"/>
      <selection pane="bottomLeft" activeCell="K10" sqref="K10"/>
    </sheetView>
  </sheetViews>
  <sheetFormatPr defaultColWidth="14.42578125" defaultRowHeight="15" customHeight="1" x14ac:dyDescent="0.25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 x14ac:dyDescent="0.35">
      <c r="A1" s="74" t="s">
        <v>1235</v>
      </c>
      <c r="B1" s="74" t="s">
        <v>2</v>
      </c>
      <c r="C1" s="74" t="s">
        <v>3</v>
      </c>
      <c r="D1" s="74" t="s">
        <v>4</v>
      </c>
      <c r="E1" s="74" t="s">
        <v>5</v>
      </c>
      <c r="F1" s="74" t="s">
        <v>6</v>
      </c>
      <c r="G1" s="74" t="s">
        <v>7</v>
      </c>
      <c r="H1" s="74" t="s">
        <v>8</v>
      </c>
      <c r="I1" s="74" t="s">
        <v>9</v>
      </c>
      <c r="J1" s="74" t="s">
        <v>10</v>
      </c>
      <c r="K1" s="74" t="s">
        <v>11</v>
      </c>
      <c r="L1" s="74" t="s">
        <v>12</v>
      </c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17.100000000000001" customHeight="1" x14ac:dyDescent="0.35">
      <c r="A2" s="171" t="s">
        <v>1235</v>
      </c>
      <c r="B2" s="159">
        <v>1</v>
      </c>
      <c r="C2" s="159" t="s">
        <v>1236</v>
      </c>
      <c r="D2" s="159"/>
      <c r="E2" s="159">
        <v>14</v>
      </c>
      <c r="F2" s="160" t="str">
        <f>+VLOOKUP(E2,Participants!$A$1:$F$1449,2,FALSE)</f>
        <v>Anna Lazzara</v>
      </c>
      <c r="G2" s="160" t="str">
        <f>+VLOOKUP(E2,Participants!$A$1:$F$1449,4,FALSE)</f>
        <v>BFS</v>
      </c>
      <c r="H2" s="160" t="str">
        <f>+VLOOKUP(E2,Participants!$A$1:$F$1449,5,FALSE)</f>
        <v>F</v>
      </c>
      <c r="I2" s="160">
        <f>+VLOOKUP(E2,Participants!$A$1:$F$1449,3,FALSE)</f>
        <v>3</v>
      </c>
      <c r="J2" s="160" t="str">
        <f>+VLOOKUP(E2,Participants!$A$1:$G$1449,7,FALSE)</f>
        <v>DEV GIRLS</v>
      </c>
      <c r="K2" s="161">
        <v>1</v>
      </c>
      <c r="L2" s="161">
        <v>10</v>
      </c>
    </row>
    <row r="3" spans="1:27" ht="17.100000000000001" customHeight="1" x14ac:dyDescent="0.35">
      <c r="A3" s="171" t="s">
        <v>1235</v>
      </c>
      <c r="B3" s="159">
        <v>1</v>
      </c>
      <c r="C3" s="159" t="s">
        <v>1237</v>
      </c>
      <c r="D3" s="159"/>
      <c r="E3" s="159">
        <v>524</v>
      </c>
      <c r="F3" s="160" t="str">
        <f>+VLOOKUP(E3,Participants!$A$1:$F$1449,2,FALSE)</f>
        <v>Bridget Burke</v>
      </c>
      <c r="G3" s="160" t="str">
        <f>+VLOOKUP(E3,Participants!$A$1:$F$1449,4,FALSE)</f>
        <v>KIL</v>
      </c>
      <c r="H3" s="160" t="str">
        <f>+VLOOKUP(E3,Participants!$A$1:$F$1449,5,FALSE)</f>
        <v>F</v>
      </c>
      <c r="I3" s="160">
        <f>+VLOOKUP(E3,Participants!$A$1:$F$1449,3,FALSE)</f>
        <v>4</v>
      </c>
      <c r="J3" s="160" t="str">
        <f>+VLOOKUP(E3,Participants!$A$1:$G$1449,7,FALSE)</f>
        <v>DEV GIRLS</v>
      </c>
      <c r="K3" s="161">
        <v>2</v>
      </c>
      <c r="L3" s="161">
        <v>8</v>
      </c>
    </row>
    <row r="4" spans="1:27" ht="17.100000000000001" customHeight="1" x14ac:dyDescent="0.35">
      <c r="A4" s="171" t="s">
        <v>1235</v>
      </c>
      <c r="B4" s="159">
        <v>1</v>
      </c>
      <c r="C4" s="159" t="s">
        <v>1238</v>
      </c>
      <c r="D4" s="159"/>
      <c r="E4" s="159">
        <v>528</v>
      </c>
      <c r="F4" s="160" t="str">
        <f>+VLOOKUP(E4,Participants!$A$1:$F$1449,2,FALSE)</f>
        <v>Madeline Meeuf</v>
      </c>
      <c r="G4" s="160" t="str">
        <f>+VLOOKUP(E4,Participants!$A$1:$F$1449,4,FALSE)</f>
        <v>KIL</v>
      </c>
      <c r="H4" s="160" t="str">
        <f>+VLOOKUP(E4,Participants!$A$1:$F$1449,5,FALSE)</f>
        <v>F</v>
      </c>
      <c r="I4" s="160">
        <f>+VLOOKUP(E4,Participants!$A$1:$F$1449,3,FALSE)</f>
        <v>4</v>
      </c>
      <c r="J4" s="160" t="str">
        <f>+VLOOKUP(E4,Participants!$A$1:$G$1449,7,FALSE)</f>
        <v>DEV GIRLS</v>
      </c>
      <c r="K4" s="161">
        <v>3</v>
      </c>
      <c r="L4" s="161">
        <v>6</v>
      </c>
    </row>
    <row r="5" spans="1:27" ht="17.100000000000001" customHeight="1" x14ac:dyDescent="0.35">
      <c r="A5" s="171" t="s">
        <v>1235</v>
      </c>
      <c r="B5" s="159">
        <v>1</v>
      </c>
      <c r="C5" s="159" t="s">
        <v>1239</v>
      </c>
      <c r="D5" s="159"/>
      <c r="E5" s="159">
        <v>15</v>
      </c>
      <c r="F5" s="160" t="str">
        <f>+VLOOKUP(E5,Participants!$A$1:$F$1449,2,FALSE)</f>
        <v>Audra Lazzara</v>
      </c>
      <c r="G5" s="160" t="str">
        <f>+VLOOKUP(E5,Participants!$A$1:$F$1449,4,FALSE)</f>
        <v>BFS</v>
      </c>
      <c r="H5" s="160" t="str">
        <f>+VLOOKUP(E5,Participants!$A$1:$F$1449,5,FALSE)</f>
        <v>F</v>
      </c>
      <c r="I5" s="160">
        <f>+VLOOKUP(E5,Participants!$A$1:$F$1449,3,FALSE)</f>
        <v>3</v>
      </c>
      <c r="J5" s="160" t="str">
        <f>+VLOOKUP(E5,Participants!$A$1:$G$1449,7,FALSE)</f>
        <v>DEV GIRLS</v>
      </c>
      <c r="K5" s="161">
        <v>4</v>
      </c>
      <c r="L5" s="161">
        <v>5</v>
      </c>
    </row>
    <row r="6" spans="1:27" ht="17.100000000000001" customHeight="1" x14ac:dyDescent="0.35">
      <c r="A6" s="171" t="s">
        <v>1235</v>
      </c>
      <c r="B6" s="159">
        <v>1</v>
      </c>
      <c r="C6" s="159" t="s">
        <v>1240</v>
      </c>
      <c r="D6" s="159"/>
      <c r="E6" s="159">
        <v>931</v>
      </c>
      <c r="F6" s="160" t="str">
        <f>+VLOOKUP(E6,Participants!$A$1:$F$1449,2,FALSE)</f>
        <v>Kate Giannetta</v>
      </c>
      <c r="G6" s="160" t="str">
        <f>+VLOOKUP(E6,Participants!$A$1:$F$1449,4,FALSE)</f>
        <v>SBS</v>
      </c>
      <c r="H6" s="160" t="str">
        <f>+VLOOKUP(E6,Participants!$A$1:$F$1449,5,FALSE)</f>
        <v>F</v>
      </c>
      <c r="I6" s="160">
        <f>+VLOOKUP(E6,Participants!$A$1:$F$1449,3,FALSE)</f>
        <v>4</v>
      </c>
      <c r="J6" s="160" t="str">
        <f>+VLOOKUP(E6,Participants!$A$1:$G$1449,7,FALSE)</f>
        <v>DEV GIRLS</v>
      </c>
      <c r="K6" s="161">
        <v>5</v>
      </c>
      <c r="L6" s="161">
        <v>4</v>
      </c>
    </row>
    <row r="7" spans="1:27" ht="17.100000000000001" customHeight="1" x14ac:dyDescent="0.35">
      <c r="A7" s="171" t="s">
        <v>1235</v>
      </c>
      <c r="B7" s="159">
        <v>1</v>
      </c>
      <c r="C7" s="159" t="s">
        <v>1241</v>
      </c>
      <c r="D7" s="159"/>
      <c r="E7" s="159">
        <v>525</v>
      </c>
      <c r="F7" s="160" t="str">
        <f>+VLOOKUP(E7,Participants!$A$1:$F$1449,2,FALSE)</f>
        <v>Elaina Donahue</v>
      </c>
      <c r="G7" s="160" t="str">
        <f>+VLOOKUP(E7,Participants!$A$1:$F$1449,4,FALSE)</f>
        <v>KIL</v>
      </c>
      <c r="H7" s="160" t="str">
        <f>+VLOOKUP(E7,Participants!$A$1:$F$1449,5,FALSE)</f>
        <v>F</v>
      </c>
      <c r="I7" s="160">
        <f>+VLOOKUP(E7,Participants!$A$1:$F$1449,3,FALSE)</f>
        <v>4</v>
      </c>
      <c r="J7" s="160" t="str">
        <f>+VLOOKUP(E7,Participants!$A$1:$G$1449,7,FALSE)</f>
        <v>DEV GIRLS</v>
      </c>
      <c r="K7" s="161">
        <v>6</v>
      </c>
      <c r="L7" s="161">
        <v>3</v>
      </c>
    </row>
    <row r="8" spans="1:27" ht="17.100000000000001" customHeight="1" x14ac:dyDescent="0.35">
      <c r="A8" s="171" t="s">
        <v>1235</v>
      </c>
      <c r="B8" s="159">
        <v>1</v>
      </c>
      <c r="C8" s="159" t="s">
        <v>1242</v>
      </c>
      <c r="D8" s="159"/>
      <c r="E8" s="159">
        <v>922</v>
      </c>
      <c r="F8" s="160" t="str">
        <f>+VLOOKUP(E8,Participants!$A$1:$F$1449,2,FALSE)</f>
        <v>Jordyn Cienik</v>
      </c>
      <c r="G8" s="160" t="str">
        <f>+VLOOKUP(E8,Participants!$A$1:$F$1449,4,FALSE)</f>
        <v>SBS</v>
      </c>
      <c r="H8" s="160" t="str">
        <f>+VLOOKUP(E8,Participants!$A$1:$F$1449,5,FALSE)</f>
        <v>F</v>
      </c>
      <c r="I8" s="160">
        <f>+VLOOKUP(E8,Participants!$A$1:$F$1449,3,FALSE)</f>
        <v>2</v>
      </c>
      <c r="J8" s="160" t="str">
        <f>+VLOOKUP(E8,Participants!$A$1:$G$1449,7,FALSE)</f>
        <v>DEV GIRLS</v>
      </c>
      <c r="K8" s="161"/>
      <c r="L8" s="161"/>
    </row>
    <row r="9" spans="1:27" ht="17.100000000000001" customHeight="1" x14ac:dyDescent="0.35">
      <c r="A9" s="171" t="s">
        <v>1235</v>
      </c>
      <c r="B9" s="159">
        <v>1</v>
      </c>
      <c r="C9" s="159" t="s">
        <v>1243</v>
      </c>
      <c r="D9" s="159"/>
      <c r="E9" s="159">
        <v>1043</v>
      </c>
      <c r="F9" s="160" t="str">
        <f>+VLOOKUP(E9,Participants!$A$1:$F$1449,2,FALSE)</f>
        <v>Zoe Woessnner</v>
      </c>
      <c r="G9" s="160" t="str">
        <f>+VLOOKUP(E9,Participants!$A$1:$F$1449,4,FALSE)</f>
        <v>HTS</v>
      </c>
      <c r="H9" s="160" t="str">
        <f>+VLOOKUP(E9,Participants!$A$1:$F$1449,5,FALSE)</f>
        <v>F</v>
      </c>
      <c r="I9" s="160">
        <f>+VLOOKUP(E9,Participants!$A$1:$F$1449,3,FALSE)</f>
        <v>4</v>
      </c>
      <c r="J9" s="160" t="str">
        <f>+VLOOKUP(E9,Participants!$A$1:$G$1449,7,FALSE)</f>
        <v>DEV GIRLS</v>
      </c>
      <c r="K9" s="161">
        <v>7</v>
      </c>
      <c r="L9" s="161">
        <v>2</v>
      </c>
    </row>
    <row r="10" spans="1:27" ht="17.100000000000001" customHeight="1" x14ac:dyDescent="0.35">
      <c r="A10" s="171" t="s">
        <v>1235</v>
      </c>
      <c r="B10" s="159">
        <v>1</v>
      </c>
      <c r="C10" s="159" t="s">
        <v>1244</v>
      </c>
      <c r="D10" s="159"/>
      <c r="E10" s="159">
        <v>530</v>
      </c>
      <c r="F10" s="160" t="str">
        <f>+VLOOKUP(E10,Participants!$A$1:$F$1449,2,FALSE)</f>
        <v>Tessa Driehorst</v>
      </c>
      <c r="G10" s="160" t="str">
        <f>+VLOOKUP(E10,Participants!$A$1:$F$1449,4,FALSE)</f>
        <v>KIL</v>
      </c>
      <c r="H10" s="160" t="str">
        <f>+VLOOKUP(E10,Participants!$A$1:$F$1449,5,FALSE)</f>
        <v>F</v>
      </c>
      <c r="I10" s="160">
        <f>+VLOOKUP(E10,Participants!$A$1:$F$1449,3,FALSE)</f>
        <v>4</v>
      </c>
      <c r="J10" s="160" t="str">
        <f>+VLOOKUP(E10,Participants!$A$1:$G$1449,7,FALSE)</f>
        <v>DEV GIRLS</v>
      </c>
      <c r="K10" s="160">
        <v>8</v>
      </c>
      <c r="L10" s="160">
        <v>1</v>
      </c>
    </row>
    <row r="11" spans="1:27" ht="17.100000000000001" customHeight="1" x14ac:dyDescent="0.35">
      <c r="A11" s="171" t="s">
        <v>1235</v>
      </c>
      <c r="B11" s="159">
        <v>1</v>
      </c>
      <c r="C11" s="159" t="s">
        <v>1245</v>
      </c>
      <c r="D11" s="159"/>
      <c r="E11" s="159">
        <v>317</v>
      </c>
      <c r="F11" s="160" t="str">
        <f>+VLOOKUP(E11,Participants!$A$1:$F$1449,2,FALSE)</f>
        <v>Addison Kass</v>
      </c>
      <c r="G11" s="160" t="str">
        <f>+VLOOKUP(E11,Participants!$A$1:$F$1449,4,FALSE)</f>
        <v>BTA</v>
      </c>
      <c r="H11" s="160" t="str">
        <f>+VLOOKUP(E11,Participants!$A$1:$F$1449,5,FALSE)</f>
        <v>F</v>
      </c>
      <c r="I11" s="160">
        <f>+VLOOKUP(E11,Participants!$A$1:$F$1449,3,FALSE)</f>
        <v>3</v>
      </c>
      <c r="J11" s="160" t="str">
        <f>+VLOOKUP(E11,Participants!$A$1:$G$1449,7,FALSE)</f>
        <v>DEV GIRLS</v>
      </c>
      <c r="K11" s="160">
        <f t="shared" ref="K11:K25" si="0">K10+1</f>
        <v>9</v>
      </c>
      <c r="L11" s="160"/>
    </row>
    <row r="12" spans="1:27" ht="17.100000000000001" customHeight="1" x14ac:dyDescent="0.35">
      <c r="A12" s="171" t="s">
        <v>1235</v>
      </c>
      <c r="B12" s="159">
        <v>1</v>
      </c>
      <c r="C12" s="159" t="s">
        <v>1246</v>
      </c>
      <c r="D12" s="159"/>
      <c r="E12" s="159">
        <v>160</v>
      </c>
      <c r="F12" s="160" t="str">
        <f>+VLOOKUP(E12,Participants!$A$1:$F$1449,2,FALSE)</f>
        <v>Piper Davis</v>
      </c>
      <c r="G12" s="160" t="str">
        <f>+VLOOKUP(E12,Participants!$A$1:$F$1449,4,FALSE)</f>
        <v>STL</v>
      </c>
      <c r="H12" s="160" t="str">
        <f>+VLOOKUP(E12,Participants!$A$1:$F$1449,5,FALSE)</f>
        <v>F</v>
      </c>
      <c r="I12" s="160">
        <f>+VLOOKUP(E12,Participants!$A$1:$F$1449,3,FALSE)</f>
        <v>3</v>
      </c>
      <c r="J12" s="160" t="str">
        <f>+VLOOKUP(E12,Participants!$A$1:$G$1449,7,FALSE)</f>
        <v>DEV GIRLS</v>
      </c>
      <c r="K12" s="160">
        <f t="shared" si="0"/>
        <v>10</v>
      </c>
      <c r="L12" s="160"/>
    </row>
    <row r="13" spans="1:27" ht="17.100000000000001" customHeight="1" x14ac:dyDescent="0.35">
      <c r="A13" s="171" t="s">
        <v>1235</v>
      </c>
      <c r="B13" s="159">
        <v>1</v>
      </c>
      <c r="C13" s="159" t="s">
        <v>1247</v>
      </c>
      <c r="D13" s="159"/>
      <c r="E13" s="159">
        <v>984</v>
      </c>
      <c r="F13" s="160" t="str">
        <f>+VLOOKUP(E13,Participants!$A$1:$F$1449,2,FALSE)</f>
        <v>Santelli Lizzy</v>
      </c>
      <c r="G13" s="160" t="str">
        <f>+VLOOKUP(E13,Participants!$A$1:$F$1449,4,FALSE)</f>
        <v>GAB</v>
      </c>
      <c r="H13" s="160" t="str">
        <f>+VLOOKUP(E13,Participants!$A$1:$F$1449,5,FALSE)</f>
        <v>F</v>
      </c>
      <c r="I13" s="160">
        <f>+VLOOKUP(E13,Participants!$A$1:$F$1449,3,FALSE)</f>
        <v>4</v>
      </c>
      <c r="J13" s="160" t="str">
        <f>+VLOOKUP(E13,Participants!$A$1:$G$1449,7,FALSE)</f>
        <v>DEV GIRLS</v>
      </c>
      <c r="K13" s="160">
        <f t="shared" si="0"/>
        <v>11</v>
      </c>
      <c r="L13" s="160"/>
    </row>
    <row r="14" spans="1:27" ht="17.100000000000001" customHeight="1" x14ac:dyDescent="0.35">
      <c r="A14" s="171" t="s">
        <v>1235</v>
      </c>
      <c r="B14" s="159">
        <v>1</v>
      </c>
      <c r="C14" s="159" t="s">
        <v>1248</v>
      </c>
      <c r="D14" s="159"/>
      <c r="E14" s="159">
        <v>165</v>
      </c>
      <c r="F14" s="160" t="str">
        <f>+VLOOKUP(E14,Participants!$A$1:$F$1449,2,FALSE)</f>
        <v>Julie Lukasewicz</v>
      </c>
      <c r="G14" s="160" t="str">
        <f>+VLOOKUP(E14,Participants!$A$1:$F$1449,4,FALSE)</f>
        <v>STL</v>
      </c>
      <c r="H14" s="160" t="str">
        <f>+VLOOKUP(E14,Participants!$A$1:$F$1449,5,FALSE)</f>
        <v>F</v>
      </c>
      <c r="I14" s="160">
        <f>+VLOOKUP(E14,Participants!$A$1:$F$1449,3,FALSE)</f>
        <v>4</v>
      </c>
      <c r="J14" s="160" t="str">
        <f>+VLOOKUP(E14,Participants!$A$1:$G$1449,7,FALSE)</f>
        <v>DEV GIRLS</v>
      </c>
      <c r="K14" s="160">
        <f t="shared" si="0"/>
        <v>12</v>
      </c>
      <c r="L14" s="160"/>
    </row>
    <row r="15" spans="1:27" ht="17.100000000000001" customHeight="1" x14ac:dyDescent="0.35">
      <c r="A15" s="171" t="s">
        <v>1235</v>
      </c>
      <c r="B15" s="159">
        <v>1</v>
      </c>
      <c r="C15" s="159" t="s">
        <v>1249</v>
      </c>
      <c r="D15" s="159"/>
      <c r="E15" s="159">
        <v>687</v>
      </c>
      <c r="F15" s="160" t="str">
        <f>+VLOOKUP(E15,Participants!$A$1:$F$1449,2,FALSE)</f>
        <v>Addison Johns</v>
      </c>
      <c r="G15" s="160" t="str">
        <f>+VLOOKUP(E15,Participants!$A$1:$F$1449,4,FALSE)</f>
        <v>BCS</v>
      </c>
      <c r="H15" s="160" t="str">
        <f>+VLOOKUP(E15,Participants!$A$1:$F$1449,5,FALSE)</f>
        <v>F</v>
      </c>
      <c r="I15" s="160">
        <f>+VLOOKUP(E15,Participants!$A$1:$F$1449,3,FALSE)</f>
        <v>4</v>
      </c>
      <c r="J15" s="160" t="str">
        <f>+VLOOKUP(E15,Participants!$A$1:$G$1449,7,FALSE)</f>
        <v>DEV GIRLS</v>
      </c>
      <c r="K15" s="160">
        <f t="shared" si="0"/>
        <v>13</v>
      </c>
      <c r="L15" s="160"/>
    </row>
    <row r="16" spans="1:27" ht="17.100000000000001" customHeight="1" x14ac:dyDescent="0.35">
      <c r="A16" s="171" t="s">
        <v>1235</v>
      </c>
      <c r="B16" s="159">
        <v>1</v>
      </c>
      <c r="C16" s="159" t="s">
        <v>1250</v>
      </c>
      <c r="D16" s="159"/>
      <c r="E16" s="159">
        <v>107</v>
      </c>
      <c r="F16" s="160" t="str">
        <f>+VLOOKUP(E16,Participants!$A$1:$F$1449,2,FALSE)</f>
        <v>Brynn Tomey</v>
      </c>
      <c r="G16" s="160" t="str">
        <f>+VLOOKUP(E16,Participants!$A$1:$F$1449,4,FALSE)</f>
        <v>JFK</v>
      </c>
      <c r="H16" s="160" t="str">
        <f>+VLOOKUP(E16,Participants!$A$1:$F$1449,5,FALSE)</f>
        <v>F</v>
      </c>
      <c r="I16" s="160">
        <f>+VLOOKUP(E16,Participants!$A$1:$F$1449,3,FALSE)</f>
        <v>4</v>
      </c>
      <c r="J16" s="160" t="str">
        <f>+VLOOKUP(E16,Participants!$A$1:$G$1449,7,FALSE)</f>
        <v>DEV GIRLS</v>
      </c>
      <c r="K16" s="160">
        <f t="shared" si="0"/>
        <v>14</v>
      </c>
      <c r="L16" s="160"/>
    </row>
    <row r="17" spans="1:12" ht="17.100000000000001" customHeight="1" x14ac:dyDescent="0.35">
      <c r="A17" s="171" t="s">
        <v>1235</v>
      </c>
      <c r="B17" s="159">
        <v>1</v>
      </c>
      <c r="C17" s="159" t="s">
        <v>1251</v>
      </c>
      <c r="D17" s="159"/>
      <c r="E17" s="159">
        <v>1038</v>
      </c>
      <c r="F17" s="160" t="str">
        <f>+VLOOKUP(E17,Participants!$A$1:$F$1449,2,FALSE)</f>
        <v>Elise Hornyak</v>
      </c>
      <c r="G17" s="160" t="str">
        <f>+VLOOKUP(E17,Participants!$A$1:$F$1449,4,FALSE)</f>
        <v>HTS</v>
      </c>
      <c r="H17" s="160" t="str">
        <f>+VLOOKUP(E17,Participants!$A$1:$F$1449,5,FALSE)</f>
        <v>F</v>
      </c>
      <c r="I17" s="160">
        <f>+VLOOKUP(E17,Participants!$A$1:$F$1449,3,FALSE)</f>
        <v>4</v>
      </c>
      <c r="J17" s="160" t="str">
        <f>+VLOOKUP(E17,Participants!$A$1:$G$1449,7,FALSE)</f>
        <v>DEV GIRLS</v>
      </c>
      <c r="K17" s="160">
        <f t="shared" si="0"/>
        <v>15</v>
      </c>
      <c r="L17" s="160"/>
    </row>
    <row r="18" spans="1:12" ht="17.100000000000001" customHeight="1" x14ac:dyDescent="0.35">
      <c r="A18" s="171" t="s">
        <v>1235</v>
      </c>
      <c r="B18" s="159">
        <v>1</v>
      </c>
      <c r="C18" s="159" t="s">
        <v>1252</v>
      </c>
      <c r="D18" s="159"/>
      <c r="E18" s="159">
        <v>17</v>
      </c>
      <c r="F18" s="160" t="str">
        <f>+VLOOKUP(E18,Participants!$A$1:$F$1449,2,FALSE)</f>
        <v>Grace Chrobak</v>
      </c>
      <c r="G18" s="160" t="str">
        <f>+VLOOKUP(E18,Participants!$A$1:$F$1449,4,FALSE)</f>
        <v>BFS</v>
      </c>
      <c r="H18" s="160" t="str">
        <f>+VLOOKUP(E18,Participants!$A$1:$F$1449,5,FALSE)</f>
        <v>F</v>
      </c>
      <c r="I18" s="160">
        <f>+VLOOKUP(E18,Participants!$A$1:$F$1449,3,FALSE)</f>
        <v>3</v>
      </c>
      <c r="J18" s="160" t="str">
        <f>+VLOOKUP(E18,Participants!$A$1:$G$1449,7,FALSE)</f>
        <v>DEV GIRLS</v>
      </c>
      <c r="K18" s="160">
        <f t="shared" si="0"/>
        <v>16</v>
      </c>
      <c r="L18" s="160"/>
    </row>
    <row r="19" spans="1:12" ht="17.100000000000001" customHeight="1" x14ac:dyDescent="0.35">
      <c r="A19" s="171" t="s">
        <v>1235</v>
      </c>
      <c r="B19" s="159">
        <v>1</v>
      </c>
      <c r="C19" s="159" t="s">
        <v>1253</v>
      </c>
      <c r="D19" s="159"/>
      <c r="E19" s="159">
        <v>1218</v>
      </c>
      <c r="F19" s="160" t="str">
        <f>+VLOOKUP(E19,Participants!$A$1:$F$1449,2,FALSE)</f>
        <v>Naomi Sauers</v>
      </c>
      <c r="G19" s="160" t="str">
        <f>+VLOOKUP(E19,Participants!$A$1:$F$1449,4,FALSE)</f>
        <v>GRE</v>
      </c>
      <c r="H19" s="160" t="str">
        <f>+VLOOKUP(E19,Participants!$A$1:$F$1449,5,FALSE)</f>
        <v>F</v>
      </c>
      <c r="I19" s="160">
        <f>+VLOOKUP(E19,Participants!$A$1:$F$1449,3,FALSE)</f>
        <v>4</v>
      </c>
      <c r="J19" s="160" t="str">
        <f>+VLOOKUP(E19,Participants!$A$1:$G$1449,7,FALSE)</f>
        <v>DEV GIRLS</v>
      </c>
      <c r="K19" s="160">
        <f t="shared" si="0"/>
        <v>17</v>
      </c>
      <c r="L19" s="160"/>
    </row>
    <row r="20" spans="1:12" ht="17.100000000000001" customHeight="1" x14ac:dyDescent="0.35">
      <c r="A20" s="171" t="s">
        <v>1235</v>
      </c>
      <c r="B20" s="159">
        <v>1</v>
      </c>
      <c r="C20" s="159" t="s">
        <v>1254</v>
      </c>
      <c r="D20" s="159"/>
      <c r="E20" s="159">
        <v>636</v>
      </c>
      <c r="F20" s="160" t="str">
        <f>+VLOOKUP(E20,Participants!$A$1:$F$1449,2,FALSE)</f>
        <v>Ava Vangura</v>
      </c>
      <c r="G20" s="160" t="str">
        <f>+VLOOKUP(E20,Participants!$A$1:$F$1449,4,FALSE)</f>
        <v>AAC</v>
      </c>
      <c r="H20" s="160" t="str">
        <f>+VLOOKUP(E20,Participants!$A$1:$F$1449,5,FALSE)</f>
        <v>F</v>
      </c>
      <c r="I20" s="160">
        <f>+VLOOKUP(E20,Participants!$A$1:$F$1449,3,FALSE)</f>
        <v>3</v>
      </c>
      <c r="J20" s="160" t="str">
        <f>+VLOOKUP(E20,Participants!$A$1:$G$1449,7,FALSE)</f>
        <v>DEV GIRLS</v>
      </c>
      <c r="K20" s="160">
        <f t="shared" si="0"/>
        <v>18</v>
      </c>
      <c r="L20" s="160"/>
    </row>
    <row r="21" spans="1:12" ht="17.100000000000001" customHeight="1" x14ac:dyDescent="0.35">
      <c r="A21" s="171" t="s">
        <v>1235</v>
      </c>
      <c r="B21" s="159">
        <v>1</v>
      </c>
      <c r="C21" s="159" t="s">
        <v>1255</v>
      </c>
      <c r="D21" s="159"/>
      <c r="E21" s="159">
        <v>486</v>
      </c>
      <c r="F21" s="160" t="str">
        <f>+VLOOKUP(E21,Participants!$A$1:$F$1449,2,FALSE)</f>
        <v>Kathryn Ahlborn</v>
      </c>
      <c r="G21" s="160" t="str">
        <f>+VLOOKUP(E21,Participants!$A$1:$F$1449,4,FALSE)</f>
        <v>ANN</v>
      </c>
      <c r="H21" s="160" t="str">
        <f>+VLOOKUP(E21,Participants!$A$1:$F$1449,5,FALSE)</f>
        <v>F</v>
      </c>
      <c r="I21" s="160">
        <f>+VLOOKUP(E21,Participants!$A$1:$F$1449,3,FALSE)</f>
        <v>4</v>
      </c>
      <c r="J21" s="160" t="str">
        <f>+VLOOKUP(E21,Participants!$A$1:$G$1449,7,FALSE)</f>
        <v>DEV GIRLS</v>
      </c>
      <c r="K21" s="160">
        <f t="shared" si="0"/>
        <v>19</v>
      </c>
      <c r="L21" s="160"/>
    </row>
    <row r="22" spans="1:12" ht="17.100000000000001" customHeight="1" x14ac:dyDescent="0.35">
      <c r="A22" s="171" t="s">
        <v>1235</v>
      </c>
      <c r="B22" s="159">
        <v>1</v>
      </c>
      <c r="C22" s="159" t="s">
        <v>1256</v>
      </c>
      <c r="D22" s="159"/>
      <c r="E22" s="159">
        <v>987</v>
      </c>
      <c r="F22" s="160" t="str">
        <f>+VLOOKUP(E22,Participants!$A$1:$F$1449,2,FALSE)</f>
        <v>Anne Hampton</v>
      </c>
      <c r="G22" s="160" t="str">
        <f>+VLOOKUP(E22,Participants!$A$1:$F$1449,4,FALSE)</f>
        <v>GAB</v>
      </c>
      <c r="H22" s="160" t="str">
        <f>+VLOOKUP(E22,Participants!$A$1:$F$1449,5,FALSE)</f>
        <v>F</v>
      </c>
      <c r="I22" s="160">
        <f>+VLOOKUP(E22,Participants!$A$1:$F$1449,3,FALSE)</f>
        <v>4</v>
      </c>
      <c r="J22" s="160" t="str">
        <f>+VLOOKUP(E22,Participants!$A$1:$G$1449,7,FALSE)</f>
        <v>DEV GIRLS</v>
      </c>
      <c r="K22" s="160">
        <f t="shared" si="0"/>
        <v>20</v>
      </c>
      <c r="L22" s="160"/>
    </row>
    <row r="23" spans="1:12" ht="17.100000000000001" customHeight="1" x14ac:dyDescent="0.35">
      <c r="A23" s="171" t="s">
        <v>1235</v>
      </c>
      <c r="B23" s="159">
        <v>1</v>
      </c>
      <c r="C23" s="159" t="s">
        <v>1257</v>
      </c>
      <c r="D23" s="159"/>
      <c r="E23" s="159">
        <v>923</v>
      </c>
      <c r="F23" s="160" t="str">
        <f>+VLOOKUP(E23,Participants!$A$1:$F$1449,2,FALSE)</f>
        <v>Jordyn Cole</v>
      </c>
      <c r="G23" s="160" t="str">
        <f>+VLOOKUP(E23,Participants!$A$1:$F$1449,4,FALSE)</f>
        <v>SBS</v>
      </c>
      <c r="H23" s="160" t="str">
        <f>+VLOOKUP(E23,Participants!$A$1:$F$1449,5,FALSE)</f>
        <v>F</v>
      </c>
      <c r="I23" s="160">
        <f>+VLOOKUP(E23,Participants!$A$1:$F$1449,3,FALSE)</f>
        <v>2</v>
      </c>
      <c r="J23" s="160" t="str">
        <f>+VLOOKUP(E23,Participants!$A$1:$G$1449,7,FALSE)</f>
        <v>DEV GIRLS</v>
      </c>
      <c r="K23" s="160">
        <f t="shared" si="0"/>
        <v>21</v>
      </c>
      <c r="L23" s="160"/>
    </row>
    <row r="24" spans="1:12" ht="17.100000000000001" customHeight="1" x14ac:dyDescent="0.35">
      <c r="A24" s="171" t="s">
        <v>1235</v>
      </c>
      <c r="B24" s="159">
        <v>1</v>
      </c>
      <c r="C24" s="159" t="s">
        <v>1258</v>
      </c>
      <c r="D24" s="159"/>
      <c r="E24" s="159">
        <v>388</v>
      </c>
      <c r="F24" s="160" t="str">
        <f>+VLOOKUP(E24,Participants!$A$1:$F$1449,2,FALSE)</f>
        <v>Anna Stickman</v>
      </c>
      <c r="G24" s="160" t="str">
        <f>+VLOOKUP(E24,Participants!$A$1:$F$1449,4,FALSE)</f>
        <v>PHL</v>
      </c>
      <c r="H24" s="160" t="str">
        <f>+VLOOKUP(E24,Participants!$A$1:$F$1449,5,FALSE)</f>
        <v>F</v>
      </c>
      <c r="I24" s="160">
        <f>+VLOOKUP(E24,Participants!$A$1:$F$1449,3,FALSE)</f>
        <v>3</v>
      </c>
      <c r="J24" s="160" t="str">
        <f>+VLOOKUP(E24,Participants!$A$1:$G$1449,7,FALSE)</f>
        <v>DEV GIRLS</v>
      </c>
      <c r="K24" s="160">
        <f t="shared" si="0"/>
        <v>22</v>
      </c>
      <c r="L24" s="160"/>
    </row>
    <row r="25" spans="1:12" ht="17.100000000000001" customHeight="1" x14ac:dyDescent="0.35">
      <c r="A25" s="171" t="s">
        <v>1235</v>
      </c>
      <c r="B25" s="159">
        <v>1</v>
      </c>
      <c r="C25" s="159" t="s">
        <v>1259</v>
      </c>
      <c r="D25" s="159"/>
      <c r="E25" s="159">
        <v>925</v>
      </c>
      <c r="F25" s="160" t="str">
        <f>+VLOOKUP(E25,Participants!$A$1:$F$1449,2,FALSE)</f>
        <v>Anna Rembert</v>
      </c>
      <c r="G25" s="160" t="str">
        <f>+VLOOKUP(E25,Participants!$A$1:$F$1449,4,FALSE)</f>
        <v>SBS</v>
      </c>
      <c r="H25" s="160" t="str">
        <f>+VLOOKUP(E25,Participants!$A$1:$F$1449,5,FALSE)</f>
        <v>F</v>
      </c>
      <c r="I25" s="160">
        <f>+VLOOKUP(E25,Participants!$A$1:$F$1449,3,FALSE)</f>
        <v>3</v>
      </c>
      <c r="J25" s="160" t="str">
        <f>+VLOOKUP(E25,Participants!$A$1:$G$1449,7,FALSE)</f>
        <v>DEV GIRLS</v>
      </c>
      <c r="K25" s="160">
        <f t="shared" si="0"/>
        <v>23</v>
      </c>
      <c r="L25" s="160"/>
    </row>
    <row r="26" spans="1:12" ht="17.100000000000001" customHeight="1" x14ac:dyDescent="0.35">
      <c r="A26" s="76" t="s">
        <v>1235</v>
      </c>
      <c r="B26" s="6">
        <v>2</v>
      </c>
      <c r="D26" s="6"/>
      <c r="E26" s="6"/>
      <c r="F26" s="8" t="e">
        <f>+VLOOKUP(E26,Participants!$A$1:$F$1449,2,FALSE)</f>
        <v>#N/A</v>
      </c>
      <c r="G26" s="8" t="e">
        <f>+VLOOKUP(E26,Participants!$A$1:$F$1449,4,FALSE)</f>
        <v>#N/A</v>
      </c>
      <c r="H26" s="8" t="e">
        <f>+VLOOKUP(E26,Participants!$A$1:$F$1449,5,FALSE)</f>
        <v>#N/A</v>
      </c>
      <c r="I26" s="8" t="e">
        <f>+VLOOKUP(E26,Participants!$A$1:$F$1449,3,FALSE)</f>
        <v>#N/A</v>
      </c>
      <c r="J26" s="8" t="e">
        <f>+VLOOKUP(E26,Participants!$A$1:$G$1449,7,FALSE)</f>
        <v>#N/A</v>
      </c>
      <c r="K26" s="8"/>
      <c r="L26" s="8"/>
    </row>
    <row r="27" spans="1:12" ht="17.100000000000001" customHeight="1" x14ac:dyDescent="0.35">
      <c r="A27" s="177" t="s">
        <v>1235</v>
      </c>
      <c r="B27" s="151">
        <v>2</v>
      </c>
      <c r="C27" s="179" t="s">
        <v>1260</v>
      </c>
      <c r="D27" s="151"/>
      <c r="E27" s="151">
        <v>805</v>
      </c>
      <c r="F27" s="152" t="str">
        <f>+VLOOKUP(E27,Participants!$A$1:$F$1449,2,FALSE)</f>
        <v>Reece Hankinson</v>
      </c>
      <c r="G27" s="152" t="str">
        <f>+VLOOKUP(E27,Participants!$A$1:$F$1449,4,FALSE)</f>
        <v>SRT</v>
      </c>
      <c r="H27" s="152" t="str">
        <f>+VLOOKUP(E27,Participants!$A$1:$F$1449,5,FALSE)</f>
        <v>M</v>
      </c>
      <c r="I27" s="152">
        <f>+VLOOKUP(E27,Participants!$A$1:$F$1449,3,FALSE)</f>
        <v>4</v>
      </c>
      <c r="J27" s="152" t="str">
        <f>+VLOOKUP(E27,Participants!$A$1:$G$1449,7,FALSE)</f>
        <v>DEV BOYS</v>
      </c>
      <c r="K27" s="153">
        <v>1</v>
      </c>
      <c r="L27" s="153">
        <v>10</v>
      </c>
    </row>
    <row r="28" spans="1:12" ht="17.100000000000001" customHeight="1" x14ac:dyDescent="0.35">
      <c r="A28" s="177" t="s">
        <v>1235</v>
      </c>
      <c r="B28" s="151">
        <v>2</v>
      </c>
      <c r="C28" s="179" t="s">
        <v>1261</v>
      </c>
      <c r="D28" s="151"/>
      <c r="E28" s="151">
        <v>803</v>
      </c>
      <c r="F28" s="152" t="str">
        <f>+VLOOKUP(E28,Participants!$A$1:$F$1449,2,FALSE)</f>
        <v>Danny Haller</v>
      </c>
      <c r="G28" s="152" t="str">
        <f>+VLOOKUP(E28,Participants!$A$1:$F$1449,4,FALSE)</f>
        <v>SRT</v>
      </c>
      <c r="H28" s="152" t="str">
        <f>+VLOOKUP(E28,Participants!$A$1:$F$1449,5,FALSE)</f>
        <v>M</v>
      </c>
      <c r="I28" s="152">
        <f>+VLOOKUP(E28,Participants!$A$1:$F$1449,3,FALSE)</f>
        <v>4</v>
      </c>
      <c r="J28" s="152" t="str">
        <f>+VLOOKUP(E28,Participants!$A$1:$G$1449,7,FALSE)</f>
        <v>DEV BOYS</v>
      </c>
      <c r="K28" s="153">
        <v>2</v>
      </c>
      <c r="L28" s="153">
        <v>8</v>
      </c>
    </row>
    <row r="29" spans="1:12" ht="17.100000000000001" customHeight="1" x14ac:dyDescent="0.35">
      <c r="A29" s="177" t="s">
        <v>1235</v>
      </c>
      <c r="B29" s="151">
        <v>2</v>
      </c>
      <c r="C29" s="179" t="s">
        <v>1262</v>
      </c>
      <c r="D29" s="151"/>
      <c r="E29" s="151">
        <v>539</v>
      </c>
      <c r="F29" s="152" t="str">
        <f>+VLOOKUP(E29,Participants!$A$1:$F$1449,2,FALSE)</f>
        <v>Nathan Salac</v>
      </c>
      <c r="G29" s="152" t="str">
        <f>+VLOOKUP(E29,Participants!$A$1:$F$1449,4,FALSE)</f>
        <v>KIL</v>
      </c>
      <c r="H29" s="152" t="str">
        <f>+VLOOKUP(E29,Participants!$A$1:$F$1449,5,FALSE)</f>
        <v>M</v>
      </c>
      <c r="I29" s="152">
        <f>+VLOOKUP(E29,Participants!$A$1:$F$1449,3,FALSE)</f>
        <v>4</v>
      </c>
      <c r="J29" s="152" t="str">
        <f>+VLOOKUP(E29,Participants!$A$1:$G$1449,7,FALSE)</f>
        <v>DEV BOYS</v>
      </c>
      <c r="K29" s="153">
        <v>3</v>
      </c>
      <c r="L29" s="153">
        <v>6</v>
      </c>
    </row>
    <row r="30" spans="1:12" ht="17.100000000000001" customHeight="1" x14ac:dyDescent="0.35">
      <c r="A30" s="177" t="s">
        <v>1235</v>
      </c>
      <c r="B30" s="151">
        <v>2</v>
      </c>
      <c r="C30" s="179" t="s">
        <v>1263</v>
      </c>
      <c r="D30" s="151"/>
      <c r="E30" s="151">
        <v>38</v>
      </c>
      <c r="F30" s="152" t="str">
        <f>+VLOOKUP(E30,Participants!$A$1:$F$1449,2,FALSE)</f>
        <v>Victor Wagner</v>
      </c>
      <c r="G30" s="152" t="str">
        <f>+VLOOKUP(E30,Participants!$A$1:$F$1449,4,FALSE)</f>
        <v>BFS</v>
      </c>
      <c r="H30" s="152" t="str">
        <f>+VLOOKUP(E30,Participants!$A$1:$F$1449,5,FALSE)</f>
        <v>M</v>
      </c>
      <c r="I30" s="152">
        <f>+VLOOKUP(E30,Participants!$A$1:$F$1449,3,FALSE)</f>
        <v>3</v>
      </c>
      <c r="J30" s="152" t="str">
        <f>+VLOOKUP(E30,Participants!$A$1:$G$1449,7,FALSE)</f>
        <v>DEV BOYS</v>
      </c>
      <c r="K30" s="153">
        <v>4</v>
      </c>
      <c r="L30" s="153">
        <v>5</v>
      </c>
    </row>
    <row r="31" spans="1:12" ht="17.100000000000001" customHeight="1" x14ac:dyDescent="0.35">
      <c r="A31" s="177" t="s">
        <v>1235</v>
      </c>
      <c r="B31" s="151">
        <v>2</v>
      </c>
      <c r="C31" s="151" t="s">
        <v>1264</v>
      </c>
      <c r="D31" s="151"/>
      <c r="E31" s="151">
        <v>32</v>
      </c>
      <c r="F31" s="152" t="str">
        <f>+VLOOKUP(E31,Participants!$A$1:$F$1449,2,FALSE)</f>
        <v>Brandon Szuch</v>
      </c>
      <c r="G31" s="152" t="str">
        <f>+VLOOKUP(E31,Participants!$A$1:$F$1449,4,FALSE)</f>
        <v>BFS</v>
      </c>
      <c r="H31" s="152" t="str">
        <f>+VLOOKUP(E31,Participants!$A$1:$F$1449,5,FALSE)</f>
        <v>M</v>
      </c>
      <c r="I31" s="152">
        <f>+VLOOKUP(E31,Participants!$A$1:$F$1449,3,FALSE)</f>
        <v>3</v>
      </c>
      <c r="J31" s="152" t="str">
        <f>+VLOOKUP(E31,Participants!$A$1:$G$1449,7,FALSE)</f>
        <v>DEV BOYS</v>
      </c>
      <c r="K31" s="153">
        <v>5</v>
      </c>
      <c r="L31" s="153">
        <v>4</v>
      </c>
    </row>
    <row r="32" spans="1:12" ht="17.100000000000001" customHeight="1" x14ac:dyDescent="0.35">
      <c r="A32" s="177" t="s">
        <v>1235</v>
      </c>
      <c r="B32" s="151">
        <v>2</v>
      </c>
      <c r="C32" s="151" t="s">
        <v>1265</v>
      </c>
      <c r="D32" s="151"/>
      <c r="E32" s="151">
        <v>117</v>
      </c>
      <c r="F32" s="152" t="str">
        <f>+VLOOKUP(E32,Participants!$A$1:$F$1449,2,FALSE)</f>
        <v>Brady Hagerman</v>
      </c>
      <c r="G32" s="152" t="str">
        <f>+VLOOKUP(E32,Participants!$A$1:$F$1449,4,FALSE)</f>
        <v>JFK</v>
      </c>
      <c r="H32" s="152" t="str">
        <f>+VLOOKUP(E32,Participants!$A$1:$F$1449,5,FALSE)</f>
        <v>M</v>
      </c>
      <c r="I32" s="152">
        <f>+VLOOKUP(E32,Participants!$A$1:$F$1449,3,FALSE)</f>
        <v>4</v>
      </c>
      <c r="J32" s="152" t="str">
        <f>+VLOOKUP(E32,Participants!$A$1:$G$1449,7,FALSE)</f>
        <v>DEV BOYS</v>
      </c>
      <c r="K32" s="153">
        <v>6</v>
      </c>
      <c r="L32" s="153">
        <v>3</v>
      </c>
    </row>
    <row r="33" spans="1:12" ht="17.100000000000001" customHeight="1" x14ac:dyDescent="0.35">
      <c r="A33" s="177" t="s">
        <v>1235</v>
      </c>
      <c r="B33" s="151">
        <v>2</v>
      </c>
      <c r="C33" s="151" t="s">
        <v>1266</v>
      </c>
      <c r="D33" s="151"/>
      <c r="E33" s="151">
        <v>983</v>
      </c>
      <c r="F33" s="152" t="str">
        <f>+VLOOKUP(E33,Participants!$A$1:$F$1449,2,FALSE)</f>
        <v>Caleb Fruscello</v>
      </c>
      <c r="G33" s="152" t="str">
        <f>+VLOOKUP(E33,Participants!$A$1:$F$1449,4,FALSE)</f>
        <v>GAB</v>
      </c>
      <c r="H33" s="152" t="str">
        <f>+VLOOKUP(E33,Participants!$A$1:$F$1449,5,FALSE)</f>
        <v>M</v>
      </c>
      <c r="I33" s="152">
        <f>+VLOOKUP(E33,Participants!$A$1:$F$1449,3,FALSE)</f>
        <v>4</v>
      </c>
      <c r="J33" s="152" t="str">
        <f>+VLOOKUP(E33,Participants!$A$1:$G$1449,7,FALSE)</f>
        <v>DEV BOYS</v>
      </c>
      <c r="K33" s="153">
        <v>7</v>
      </c>
      <c r="L33" s="153">
        <v>2</v>
      </c>
    </row>
    <row r="34" spans="1:12" ht="17.100000000000001" customHeight="1" x14ac:dyDescent="0.35">
      <c r="A34" s="177" t="s">
        <v>1235</v>
      </c>
      <c r="B34" s="151">
        <v>2</v>
      </c>
      <c r="C34" s="151" t="s">
        <v>1267</v>
      </c>
      <c r="D34" s="151"/>
      <c r="E34" s="151">
        <v>692</v>
      </c>
      <c r="F34" s="152" t="str">
        <f>+VLOOKUP(E34,Participants!$A$1:$F$1449,2,FALSE)</f>
        <v>Mateo Saspe</v>
      </c>
      <c r="G34" s="152" t="str">
        <f>+VLOOKUP(E34,Participants!$A$1:$F$1449,4,FALSE)</f>
        <v>BCS</v>
      </c>
      <c r="H34" s="152" t="str">
        <f>+VLOOKUP(E34,Participants!$A$1:$F$1449,5,FALSE)</f>
        <v>M</v>
      </c>
      <c r="I34" s="152">
        <f>+VLOOKUP(E34,Participants!$A$1:$F$1449,3,FALSE)</f>
        <v>3</v>
      </c>
      <c r="J34" s="152" t="str">
        <f>+VLOOKUP(E34,Participants!$A$1:$G$1449,7,FALSE)</f>
        <v>DEV BOYS</v>
      </c>
      <c r="K34" s="153">
        <v>8</v>
      </c>
      <c r="L34" s="153">
        <v>1</v>
      </c>
    </row>
    <row r="35" spans="1:12" ht="17.100000000000001" customHeight="1" x14ac:dyDescent="0.35">
      <c r="A35" s="177" t="s">
        <v>1235</v>
      </c>
      <c r="B35" s="151">
        <v>2</v>
      </c>
      <c r="C35" s="151" t="s">
        <v>1268</v>
      </c>
      <c r="D35" s="151"/>
      <c r="E35" s="151">
        <v>44</v>
      </c>
      <c r="F35" s="152" t="str">
        <f>+VLOOKUP(E35,Participants!$A$1:$F$1449,2,FALSE)</f>
        <v>Justin Peoples</v>
      </c>
      <c r="G35" s="152" t="str">
        <f>+VLOOKUP(E35,Participants!$A$1:$F$1449,4,FALSE)</f>
        <v>BFS</v>
      </c>
      <c r="H35" s="152" t="str">
        <f>+VLOOKUP(E35,Participants!$A$1:$F$1449,5,FALSE)</f>
        <v>M</v>
      </c>
      <c r="I35" s="152">
        <f>+VLOOKUP(E35,Participants!$A$1:$F$1449,3,FALSE)</f>
        <v>4</v>
      </c>
      <c r="J35" s="152" t="str">
        <f>+VLOOKUP(E35,Participants!$A$1:$G$1449,7,FALSE)</f>
        <v>DEV BOYS</v>
      </c>
      <c r="K35" s="152">
        <f>K34+1</f>
        <v>9</v>
      </c>
      <c r="L35" s="152"/>
    </row>
    <row r="36" spans="1:12" ht="17.100000000000001" customHeight="1" x14ac:dyDescent="0.35">
      <c r="A36" s="177" t="s">
        <v>1235</v>
      </c>
      <c r="B36" s="151">
        <v>2</v>
      </c>
      <c r="C36" s="151" t="s">
        <v>1269</v>
      </c>
      <c r="D36" s="151"/>
      <c r="E36" s="151">
        <v>34</v>
      </c>
      <c r="F36" s="152" t="str">
        <f>+VLOOKUP(E36,Participants!$A$1:$F$1449,2,FALSE)</f>
        <v>Erik Lindenfelser</v>
      </c>
      <c r="G36" s="152" t="str">
        <f>+VLOOKUP(E36,Participants!$A$1:$F$1449,4,FALSE)</f>
        <v>BFS</v>
      </c>
      <c r="H36" s="152" t="str">
        <f>+VLOOKUP(E36,Participants!$A$1:$F$1449,5,FALSE)</f>
        <v>M</v>
      </c>
      <c r="I36" s="152">
        <f>+VLOOKUP(E36,Participants!$A$1:$F$1449,3,FALSE)</f>
        <v>3</v>
      </c>
      <c r="J36" s="152" t="str">
        <f>+VLOOKUP(E36,Participants!$A$1:$G$1449,7,FALSE)</f>
        <v>DEV BOYS</v>
      </c>
      <c r="K36" s="152">
        <f t="shared" ref="K36:K49" si="1">K35+1</f>
        <v>10</v>
      </c>
      <c r="L36" s="152"/>
    </row>
    <row r="37" spans="1:12" ht="17.100000000000001" customHeight="1" x14ac:dyDescent="0.35">
      <c r="A37" s="177" t="s">
        <v>1235</v>
      </c>
      <c r="B37" s="151">
        <v>2</v>
      </c>
      <c r="C37" s="151" t="s">
        <v>1270</v>
      </c>
      <c r="D37" s="151"/>
      <c r="E37" s="151">
        <v>801</v>
      </c>
      <c r="F37" s="152" t="str">
        <f>+VLOOKUP(E37,Participants!$A$1:$F$1449,2,FALSE)</f>
        <v>Ryan Niedermeyer</v>
      </c>
      <c r="G37" s="152" t="str">
        <f>+VLOOKUP(E37,Participants!$A$1:$F$1449,4,FALSE)</f>
        <v>SRT</v>
      </c>
      <c r="H37" s="152" t="str">
        <f>+VLOOKUP(E37,Participants!$A$1:$F$1449,5,FALSE)</f>
        <v>M</v>
      </c>
      <c r="I37" s="152">
        <f>+VLOOKUP(E37,Participants!$A$1:$F$1449,3,FALSE)</f>
        <v>3</v>
      </c>
      <c r="J37" s="152" t="str">
        <f>+VLOOKUP(E37,Participants!$A$1:$G$1449,7,FALSE)</f>
        <v>DEV BOYS</v>
      </c>
      <c r="K37" s="152">
        <f t="shared" si="1"/>
        <v>11</v>
      </c>
      <c r="L37" s="152"/>
    </row>
    <row r="38" spans="1:12" ht="17.100000000000001" customHeight="1" x14ac:dyDescent="0.35">
      <c r="A38" s="177" t="s">
        <v>1235</v>
      </c>
      <c r="B38" s="151">
        <v>2</v>
      </c>
      <c r="C38" s="151" t="s">
        <v>1271</v>
      </c>
      <c r="D38" s="151"/>
      <c r="E38" s="151">
        <v>183</v>
      </c>
      <c r="F38" s="152" t="str">
        <f>+VLOOKUP(E38,Participants!$A$1:$F$1449,2,FALSE)</f>
        <v>Ryan Connolly</v>
      </c>
      <c r="G38" s="152" t="str">
        <f>+VLOOKUP(E38,Participants!$A$1:$F$1449,4,FALSE)</f>
        <v>STL</v>
      </c>
      <c r="H38" s="152" t="str">
        <f>+VLOOKUP(E38,Participants!$A$1:$F$1449,5,FALSE)</f>
        <v>M</v>
      </c>
      <c r="I38" s="152">
        <f>+VLOOKUP(E38,Participants!$A$1:$F$1449,3,FALSE)</f>
        <v>3</v>
      </c>
      <c r="J38" s="152" t="str">
        <f>+VLOOKUP(E38,Participants!$A$1:$G$1449,7,FALSE)</f>
        <v>DEV BOYS</v>
      </c>
      <c r="K38" s="152">
        <f t="shared" si="1"/>
        <v>12</v>
      </c>
      <c r="L38" s="152"/>
    </row>
    <row r="39" spans="1:12" ht="17.100000000000001" customHeight="1" x14ac:dyDescent="0.35">
      <c r="A39" s="177" t="s">
        <v>1235</v>
      </c>
      <c r="B39" s="151">
        <v>2</v>
      </c>
      <c r="C39" s="151" t="s">
        <v>1272</v>
      </c>
      <c r="D39" s="151"/>
      <c r="E39" s="151">
        <v>182</v>
      </c>
      <c r="F39" s="152" t="str">
        <f>+VLOOKUP(E39,Participants!$A$1:$F$1449,2,FALSE)</f>
        <v>Rhys Maentz</v>
      </c>
      <c r="G39" s="152" t="str">
        <f>+VLOOKUP(E39,Participants!$A$1:$F$1449,4,FALSE)</f>
        <v>STL</v>
      </c>
      <c r="H39" s="152" t="str">
        <f>+VLOOKUP(E39,Participants!$A$1:$F$1449,5,FALSE)</f>
        <v>M</v>
      </c>
      <c r="I39" s="152">
        <f>+VLOOKUP(E39,Participants!$A$1:$F$1449,3,FALSE)</f>
        <v>3</v>
      </c>
      <c r="J39" s="152" t="str">
        <f>+VLOOKUP(E39,Participants!$A$1:$G$1449,7,FALSE)</f>
        <v>DEV BOYS</v>
      </c>
      <c r="K39" s="152">
        <f t="shared" si="1"/>
        <v>13</v>
      </c>
      <c r="L39" s="152"/>
    </row>
    <row r="40" spans="1:12" ht="17.100000000000001" customHeight="1" x14ac:dyDescent="0.35">
      <c r="A40" s="177" t="s">
        <v>1235</v>
      </c>
      <c r="B40" s="151">
        <v>2</v>
      </c>
      <c r="C40" s="151" t="s">
        <v>1273</v>
      </c>
      <c r="D40" s="151"/>
      <c r="E40" s="151">
        <v>275</v>
      </c>
      <c r="F40" s="152" t="str">
        <f>+VLOOKUP(E40,Participants!$A$1:$F$1449,2,FALSE)</f>
        <v>Gavin Galket</v>
      </c>
      <c r="G40" s="152" t="str">
        <f>+VLOOKUP(E40,Participants!$A$1:$F$1449,4,FALSE)</f>
        <v>JBS</v>
      </c>
      <c r="H40" s="152" t="str">
        <f>+VLOOKUP(E40,Participants!$A$1:$F$1449,5,FALSE)</f>
        <v>M</v>
      </c>
      <c r="I40" s="152">
        <f>+VLOOKUP(E40,Participants!$A$1:$F$1449,3,FALSE)</f>
        <v>3</v>
      </c>
      <c r="J40" s="152" t="str">
        <f>+VLOOKUP(E40,Participants!$A$1:$G$1449,7,FALSE)</f>
        <v>DEV BOYS</v>
      </c>
      <c r="K40" s="152">
        <f t="shared" si="1"/>
        <v>14</v>
      </c>
      <c r="L40" s="152"/>
    </row>
    <row r="41" spans="1:12" ht="17.100000000000001" customHeight="1" x14ac:dyDescent="0.35">
      <c r="A41" s="177" t="s">
        <v>1235</v>
      </c>
      <c r="B41" s="151">
        <v>2</v>
      </c>
      <c r="C41" s="151" t="s">
        <v>1274</v>
      </c>
      <c r="D41" s="151"/>
      <c r="E41" s="151">
        <v>177</v>
      </c>
      <c r="F41" s="152" t="str">
        <f>+VLOOKUP(E41,Participants!$A$1:$F$1449,2,FALSE)</f>
        <v>Jacob Lusk</v>
      </c>
      <c r="G41" s="152" t="str">
        <f>+VLOOKUP(E41,Participants!$A$1:$F$1449,4,FALSE)</f>
        <v>STL</v>
      </c>
      <c r="H41" s="152" t="str">
        <f>+VLOOKUP(E41,Participants!$A$1:$F$1449,5,FALSE)</f>
        <v>M</v>
      </c>
      <c r="I41" s="152">
        <f>+VLOOKUP(E41,Participants!$A$1:$F$1449,3,FALSE)</f>
        <v>3</v>
      </c>
      <c r="J41" s="152" t="str">
        <f>+VLOOKUP(E41,Participants!$A$1:$G$1449,7,FALSE)</f>
        <v>DEV BOYS</v>
      </c>
      <c r="K41" s="152">
        <f t="shared" si="1"/>
        <v>15</v>
      </c>
      <c r="L41" s="152"/>
    </row>
    <row r="42" spans="1:12" ht="17.100000000000001" customHeight="1" x14ac:dyDescent="0.35">
      <c r="A42" s="177" t="s">
        <v>1235</v>
      </c>
      <c r="B42" s="151">
        <v>2</v>
      </c>
      <c r="C42" s="151" t="s">
        <v>1275</v>
      </c>
      <c r="D42" s="151"/>
      <c r="E42" s="151">
        <v>979</v>
      </c>
      <c r="F42" s="152" t="str">
        <f>+VLOOKUP(E42,Participants!$A$1:$F$1449,2,FALSE)</f>
        <v>Tyler Horvath</v>
      </c>
      <c r="G42" s="152" t="str">
        <f>+VLOOKUP(E42,Participants!$A$1:$F$1449,4,FALSE)</f>
        <v>GAB</v>
      </c>
      <c r="H42" s="152" t="str">
        <f>+VLOOKUP(E42,Participants!$A$1:$F$1449,5,FALSE)</f>
        <v>M</v>
      </c>
      <c r="I42" s="152">
        <f>+VLOOKUP(E42,Participants!$A$1:$F$1449,3,FALSE)</f>
        <v>3</v>
      </c>
      <c r="J42" s="152" t="str">
        <f>+VLOOKUP(E42,Participants!$A$1:$G$1449,7,FALSE)</f>
        <v>DEV BOYS</v>
      </c>
      <c r="K42" s="152">
        <f t="shared" si="1"/>
        <v>16</v>
      </c>
      <c r="L42" s="152"/>
    </row>
    <row r="43" spans="1:12" ht="17.100000000000001" customHeight="1" x14ac:dyDescent="0.35">
      <c r="A43" s="177" t="s">
        <v>1235</v>
      </c>
      <c r="B43" s="151">
        <v>2</v>
      </c>
      <c r="C43" s="151" t="s">
        <v>1276</v>
      </c>
      <c r="D43" s="151"/>
      <c r="E43" s="151">
        <v>115</v>
      </c>
      <c r="F43" s="152" t="str">
        <f>+VLOOKUP(E43,Participants!$A$1:$F$1449,2,FALSE)</f>
        <v>Jonah Bieranoski</v>
      </c>
      <c r="G43" s="152" t="str">
        <f>+VLOOKUP(E43,Participants!$A$1:$F$1449,4,FALSE)</f>
        <v>JFK</v>
      </c>
      <c r="H43" s="152" t="str">
        <f>+VLOOKUP(E43,Participants!$A$1:$F$1449,5,FALSE)</f>
        <v>M</v>
      </c>
      <c r="I43" s="152">
        <f>+VLOOKUP(E43,Participants!$A$1:$F$1449,3,FALSE)</f>
        <v>3</v>
      </c>
      <c r="J43" s="152" t="str">
        <f>+VLOOKUP(E43,Participants!$A$1:$G$1449,7,FALSE)</f>
        <v>DEV BOYS</v>
      </c>
      <c r="K43" s="152">
        <f t="shared" si="1"/>
        <v>17</v>
      </c>
      <c r="L43" s="152"/>
    </row>
    <row r="44" spans="1:12" ht="17.100000000000001" customHeight="1" x14ac:dyDescent="0.35">
      <c r="A44" s="177" t="s">
        <v>1235</v>
      </c>
      <c r="B44" s="151">
        <v>2</v>
      </c>
      <c r="C44" s="151" t="s">
        <v>1277</v>
      </c>
      <c r="D44" s="151"/>
      <c r="E44" s="151">
        <v>892</v>
      </c>
      <c r="F44" s="152" t="str">
        <f>+VLOOKUP(E44,Participants!$A$1:$F$1449,2,FALSE)</f>
        <v>Finn Thompson</v>
      </c>
      <c r="G44" s="152" t="str">
        <f>+VLOOKUP(E44,Participants!$A$1:$F$1449,4,FALSE)</f>
        <v>MOSS</v>
      </c>
      <c r="H44" s="152" t="str">
        <f>+VLOOKUP(E44,Participants!$A$1:$F$1449,5,FALSE)</f>
        <v>M</v>
      </c>
      <c r="I44" s="162">
        <f>+VLOOKUP(E44,Participants!$A$1:$F$1449,3,FALSE)</f>
        <v>4</v>
      </c>
      <c r="J44" s="152" t="str">
        <f>+VLOOKUP(E44,Participants!$A$1:$G$1449,7,FALSE)</f>
        <v>DEV BOYS</v>
      </c>
      <c r="K44" s="152">
        <f t="shared" si="1"/>
        <v>18</v>
      </c>
      <c r="L44" s="152"/>
    </row>
    <row r="45" spans="1:12" ht="17.100000000000001" customHeight="1" x14ac:dyDescent="0.35">
      <c r="A45" s="177" t="s">
        <v>1235</v>
      </c>
      <c r="B45" s="151">
        <v>2</v>
      </c>
      <c r="C45" s="151" t="s">
        <v>1278</v>
      </c>
      <c r="D45" s="151"/>
      <c r="E45" s="151">
        <v>540</v>
      </c>
      <c r="F45" s="152" t="str">
        <f>+VLOOKUP(E45,Participants!$A$1:$F$1449,2,FALSE)</f>
        <v>Owen McKernan</v>
      </c>
      <c r="G45" s="152" t="str">
        <f>+VLOOKUP(E45,Participants!$A$1:$F$1449,4,FALSE)</f>
        <v>KIL</v>
      </c>
      <c r="H45" s="152" t="str">
        <f>+VLOOKUP(E45,Participants!$A$1:$F$1449,5,FALSE)</f>
        <v>M</v>
      </c>
      <c r="I45" s="152">
        <f>+VLOOKUP(E45,Participants!$A$1:$F$1449,3,FALSE)</f>
        <v>4</v>
      </c>
      <c r="J45" s="152" t="str">
        <f>+VLOOKUP(E45,Participants!$A$1:$G$1449,7,FALSE)</f>
        <v>DEV BOYS</v>
      </c>
      <c r="K45" s="152">
        <f t="shared" si="1"/>
        <v>19</v>
      </c>
      <c r="L45" s="152"/>
    </row>
    <row r="46" spans="1:12" ht="17.100000000000001" customHeight="1" x14ac:dyDescent="0.35">
      <c r="A46" s="177" t="s">
        <v>1235</v>
      </c>
      <c r="B46" s="151">
        <v>2</v>
      </c>
      <c r="C46" s="151" t="s">
        <v>1279</v>
      </c>
      <c r="D46" s="151"/>
      <c r="E46" s="151">
        <v>534</v>
      </c>
      <c r="F46" s="152" t="str">
        <f>+VLOOKUP(E46,Participants!$A$1:$F$1449,2,FALSE)</f>
        <v>Matthew Myers</v>
      </c>
      <c r="G46" s="152" t="str">
        <f>+VLOOKUP(E46,Participants!$A$1:$F$1449,4,FALSE)</f>
        <v>KIL</v>
      </c>
      <c r="H46" s="152" t="str">
        <f>+VLOOKUP(E46,Participants!$A$1:$F$1449,5,FALSE)</f>
        <v>M</v>
      </c>
      <c r="I46" s="152">
        <f>+VLOOKUP(E46,Participants!$A$1:$F$1449,3,FALSE)</f>
        <v>3</v>
      </c>
      <c r="J46" s="152" t="str">
        <f>+VLOOKUP(E46,Participants!$A$1:$G$1449,7,FALSE)</f>
        <v>DEV BOYS</v>
      </c>
      <c r="K46" s="152">
        <f t="shared" si="1"/>
        <v>20</v>
      </c>
      <c r="L46" s="152"/>
    </row>
    <row r="47" spans="1:12" ht="17.100000000000001" customHeight="1" x14ac:dyDescent="0.35">
      <c r="A47" s="177" t="s">
        <v>1235</v>
      </c>
      <c r="B47" s="151">
        <v>2</v>
      </c>
      <c r="C47" s="151" t="s">
        <v>1280</v>
      </c>
      <c r="D47" s="151"/>
      <c r="E47" s="151">
        <v>491</v>
      </c>
      <c r="F47" s="152" t="str">
        <f>+VLOOKUP(E47,Participants!$A$1:$F$1449,2,FALSE)</f>
        <v>Samuel Anania</v>
      </c>
      <c r="G47" s="152" t="str">
        <f>+VLOOKUP(E47,Participants!$A$1:$F$1449,4,FALSE)</f>
        <v>ANN</v>
      </c>
      <c r="H47" s="152" t="str">
        <f>+VLOOKUP(E47,Participants!$A$1:$F$1449,5,FALSE)</f>
        <v>M</v>
      </c>
      <c r="I47" s="152">
        <f>+VLOOKUP(E47,Participants!$A$1:$F$1449,3,FALSE)</f>
        <v>3</v>
      </c>
      <c r="J47" s="152" t="str">
        <f>+VLOOKUP(E47,Participants!$A$1:$G$1449,7,FALSE)</f>
        <v>DEV BOYS</v>
      </c>
      <c r="K47" s="152">
        <f t="shared" si="1"/>
        <v>21</v>
      </c>
      <c r="L47" s="152"/>
    </row>
    <row r="48" spans="1:12" ht="17.100000000000001" customHeight="1" x14ac:dyDescent="0.35">
      <c r="A48" s="177" t="s">
        <v>1235</v>
      </c>
      <c r="B48" s="151">
        <v>2</v>
      </c>
      <c r="C48" s="151" t="s">
        <v>1281</v>
      </c>
      <c r="D48" s="151"/>
      <c r="E48" s="151">
        <v>43</v>
      </c>
      <c r="F48" s="152" t="str">
        <f>+VLOOKUP(E48,Participants!$A$1:$F$1449,2,FALSE)</f>
        <v>Joshua Carr</v>
      </c>
      <c r="G48" s="152" t="str">
        <f>+VLOOKUP(E48,Participants!$A$1:$F$1449,4,FALSE)</f>
        <v>BFS</v>
      </c>
      <c r="H48" s="152" t="str">
        <f>+VLOOKUP(E48,Participants!$A$1:$F$1449,5,FALSE)</f>
        <v>M</v>
      </c>
      <c r="I48" s="152">
        <f>+VLOOKUP(E48,Participants!$A$1:$F$1449,3,FALSE)</f>
        <v>4</v>
      </c>
      <c r="J48" s="152" t="str">
        <f>+VLOOKUP(E48,Participants!$A$1:$G$1449,7,FALSE)</f>
        <v>DEV BOYS</v>
      </c>
      <c r="K48" s="152">
        <f t="shared" si="1"/>
        <v>22</v>
      </c>
      <c r="L48" s="152"/>
    </row>
    <row r="49" spans="1:27" ht="17.100000000000001" customHeight="1" x14ac:dyDescent="0.35">
      <c r="A49" s="177" t="s">
        <v>1235</v>
      </c>
      <c r="B49" s="151">
        <v>2</v>
      </c>
      <c r="C49" s="151" t="s">
        <v>1282</v>
      </c>
      <c r="D49" s="151"/>
      <c r="E49" s="151">
        <v>35</v>
      </c>
      <c r="F49" s="152" t="str">
        <f>+VLOOKUP(E49,Participants!$A$1:$F$1449,2,FALSE)</f>
        <v>Joshua White</v>
      </c>
      <c r="G49" s="152" t="str">
        <f>+VLOOKUP(E49,Participants!$A$1:$F$1449,4,FALSE)</f>
        <v>BFS</v>
      </c>
      <c r="H49" s="152" t="str">
        <f>+VLOOKUP(E49,Participants!$A$1:$F$1449,5,FALSE)</f>
        <v>M</v>
      </c>
      <c r="I49" s="152">
        <f>+VLOOKUP(E49,Participants!$A$1:$F$1449,3,FALSE)</f>
        <v>3</v>
      </c>
      <c r="J49" s="152" t="str">
        <f>+VLOOKUP(E49,Participants!$A$1:$G$1449,7,FALSE)</f>
        <v>DEV BOYS</v>
      </c>
      <c r="K49" s="152">
        <f t="shared" si="1"/>
        <v>23</v>
      </c>
      <c r="L49" s="152"/>
    </row>
    <row r="50" spans="1:27" ht="15.75" customHeight="1" x14ac:dyDescent="0.35">
      <c r="A50" s="177" t="s">
        <v>1235</v>
      </c>
      <c r="B50" s="151">
        <v>2</v>
      </c>
      <c r="C50" s="151"/>
      <c r="D50" s="151"/>
      <c r="E50" s="151"/>
      <c r="F50" s="152" t="e">
        <f>+VLOOKUP(E50,Participants!$A$1:$F$1449,2,FALSE)</f>
        <v>#N/A</v>
      </c>
      <c r="G50" s="152" t="e">
        <f>+VLOOKUP(E50,Participants!$A$1:$F$1449,4,FALSE)</f>
        <v>#N/A</v>
      </c>
      <c r="H50" s="152" t="e">
        <f>+VLOOKUP(E50,Participants!$A$1:$F$1449,5,FALSE)</f>
        <v>#N/A</v>
      </c>
      <c r="I50" s="152" t="e">
        <f>+VLOOKUP(E50,Participants!$A$1:$F$1449,3,FALSE)</f>
        <v>#N/A</v>
      </c>
      <c r="J50" s="152" t="e">
        <f>+VLOOKUP(E50,Participants!$A$1:$G$1449,7,FALSE)</f>
        <v>#N/A</v>
      </c>
      <c r="K50" s="152"/>
      <c r="L50" s="152"/>
    </row>
    <row r="51" spans="1:27" ht="15.75" customHeight="1" x14ac:dyDescent="0.25">
      <c r="E51" s="80"/>
    </row>
    <row r="52" spans="1:27" ht="15.75" customHeight="1" x14ac:dyDescent="0.25">
      <c r="B52" s="81" t="s">
        <v>16</v>
      </c>
      <c r="C52" s="81" t="s">
        <v>19</v>
      </c>
      <c r="D52" s="81" t="s">
        <v>26</v>
      </c>
      <c r="E52" s="82" t="s">
        <v>29</v>
      </c>
      <c r="F52" s="81" t="s">
        <v>32</v>
      </c>
      <c r="G52" s="81" t="s">
        <v>35</v>
      </c>
      <c r="H52" s="81" t="s">
        <v>38</v>
      </c>
      <c r="I52" s="81" t="s">
        <v>40</v>
      </c>
      <c r="J52" s="81" t="s">
        <v>42</v>
      </c>
      <c r="K52" s="81" t="s">
        <v>45</v>
      </c>
      <c r="L52" s="81" t="s">
        <v>48</v>
      </c>
      <c r="M52" s="81" t="s">
        <v>51</v>
      </c>
      <c r="N52" s="81" t="s">
        <v>54</v>
      </c>
      <c r="O52" s="81" t="s">
        <v>57</v>
      </c>
      <c r="P52" s="81" t="s">
        <v>60</v>
      </c>
      <c r="Q52" s="81" t="s">
        <v>63</v>
      </c>
      <c r="R52" s="81" t="s">
        <v>66</v>
      </c>
      <c r="S52" s="81" t="s">
        <v>69</v>
      </c>
      <c r="T52" s="81" t="s">
        <v>72</v>
      </c>
      <c r="U52" s="81" t="s">
        <v>75</v>
      </c>
      <c r="V52" s="81" t="s">
        <v>78</v>
      </c>
      <c r="W52" s="81" t="s">
        <v>81</v>
      </c>
      <c r="X52" s="81" t="s">
        <v>86</v>
      </c>
      <c r="Y52" t="s">
        <v>89</v>
      </c>
      <c r="Z52" t="s">
        <v>92</v>
      </c>
      <c r="AA52" s="81" t="s">
        <v>1110</v>
      </c>
    </row>
    <row r="53" spans="1:27" ht="15.75" customHeight="1" x14ac:dyDescent="0.25">
      <c r="A53" s="73" t="s">
        <v>22</v>
      </c>
      <c r="B53">
        <f t="shared" ref="B53:K58" si="2">+SUMIFS($L$2:$L$51,$J$2:$J$51,$A53,$G$2:$G$51,B$52)</f>
        <v>0</v>
      </c>
      <c r="C53" s="73">
        <f t="shared" si="2"/>
        <v>15</v>
      </c>
      <c r="D53" s="73">
        <f t="shared" si="2"/>
        <v>0</v>
      </c>
      <c r="E53" s="73">
        <f t="shared" si="2"/>
        <v>0</v>
      </c>
      <c r="F53" s="73">
        <f t="shared" si="2"/>
        <v>0</v>
      </c>
      <c r="G53" s="73">
        <f t="shared" si="2"/>
        <v>0</v>
      </c>
      <c r="H53" s="73">
        <f t="shared" si="2"/>
        <v>2</v>
      </c>
      <c r="I53" s="73">
        <f t="shared" si="2"/>
        <v>0</v>
      </c>
      <c r="J53" s="73">
        <f t="shared" si="2"/>
        <v>0</v>
      </c>
      <c r="K53" s="73">
        <f t="shared" si="2"/>
        <v>0</v>
      </c>
      <c r="L53" s="73">
        <f t="shared" ref="L53:Z58" si="3">+SUMIFS($L$2:$L$51,$J$2:$J$51,$A53,$G$2:$G$51,L$52)</f>
        <v>0</v>
      </c>
      <c r="M53" s="73">
        <f t="shared" si="3"/>
        <v>0</v>
      </c>
      <c r="N53" s="73">
        <f t="shared" si="3"/>
        <v>0</v>
      </c>
      <c r="O53" s="73">
        <f t="shared" si="3"/>
        <v>0</v>
      </c>
      <c r="P53" s="73">
        <f t="shared" si="3"/>
        <v>0</v>
      </c>
      <c r="Q53" s="73">
        <f t="shared" si="3"/>
        <v>0</v>
      </c>
      <c r="R53" s="73">
        <f t="shared" si="3"/>
        <v>4</v>
      </c>
      <c r="S53" s="73">
        <f t="shared" si="3"/>
        <v>0</v>
      </c>
      <c r="T53" s="73">
        <f t="shared" si="3"/>
        <v>0</v>
      </c>
      <c r="U53" s="73">
        <f t="shared" si="3"/>
        <v>0</v>
      </c>
      <c r="V53" s="73">
        <f t="shared" si="3"/>
        <v>18</v>
      </c>
      <c r="W53" s="73">
        <f t="shared" si="3"/>
        <v>0</v>
      </c>
      <c r="X53" s="73">
        <f t="shared" si="3"/>
        <v>0</v>
      </c>
      <c r="Y53" s="73">
        <f t="shared" si="3"/>
        <v>0</v>
      </c>
      <c r="Z53" s="73">
        <f t="shared" si="3"/>
        <v>0</v>
      </c>
      <c r="AA53">
        <f t="shared" ref="AA53:AA58" si="4">SUM(B53:Z53)</f>
        <v>39</v>
      </c>
    </row>
    <row r="54" spans="1:27" ht="15.75" customHeight="1" x14ac:dyDescent="0.25">
      <c r="A54" t="s">
        <v>84</v>
      </c>
      <c r="B54" s="73">
        <f t="shared" si="2"/>
        <v>0</v>
      </c>
      <c r="C54" s="73">
        <f t="shared" si="2"/>
        <v>9</v>
      </c>
      <c r="D54" s="73">
        <f t="shared" si="2"/>
        <v>0</v>
      </c>
      <c r="E54" s="73">
        <f t="shared" si="2"/>
        <v>1</v>
      </c>
      <c r="F54" s="73">
        <f t="shared" si="2"/>
        <v>0</v>
      </c>
      <c r="G54" s="73">
        <f t="shared" si="2"/>
        <v>0</v>
      </c>
      <c r="H54" s="73">
        <f t="shared" si="2"/>
        <v>0</v>
      </c>
      <c r="I54" s="73">
        <f t="shared" si="2"/>
        <v>3</v>
      </c>
      <c r="J54" s="73">
        <f t="shared" si="2"/>
        <v>0</v>
      </c>
      <c r="K54" s="73">
        <f t="shared" si="2"/>
        <v>0</v>
      </c>
      <c r="L54" s="73">
        <f t="shared" si="3"/>
        <v>0</v>
      </c>
      <c r="M54" s="73">
        <f t="shared" si="3"/>
        <v>0</v>
      </c>
      <c r="N54" s="73">
        <f t="shared" si="3"/>
        <v>0</v>
      </c>
      <c r="O54" s="73">
        <f t="shared" si="3"/>
        <v>0</v>
      </c>
      <c r="P54" s="73">
        <f t="shared" si="3"/>
        <v>0</v>
      </c>
      <c r="Q54" s="73">
        <f t="shared" si="3"/>
        <v>0</v>
      </c>
      <c r="R54" s="73">
        <f t="shared" si="3"/>
        <v>0</v>
      </c>
      <c r="S54" s="73">
        <f t="shared" si="3"/>
        <v>2</v>
      </c>
      <c r="T54" s="73">
        <f t="shared" si="3"/>
        <v>0</v>
      </c>
      <c r="U54" s="73">
        <f t="shared" si="3"/>
        <v>0</v>
      </c>
      <c r="V54" s="73">
        <f t="shared" si="3"/>
        <v>6</v>
      </c>
      <c r="W54" s="73">
        <f t="shared" si="3"/>
        <v>0</v>
      </c>
      <c r="X54" s="73">
        <f t="shared" si="3"/>
        <v>0</v>
      </c>
      <c r="Y54" s="73">
        <f t="shared" si="3"/>
        <v>18</v>
      </c>
      <c r="Z54" s="73">
        <f t="shared" si="3"/>
        <v>0</v>
      </c>
      <c r="AA54">
        <f t="shared" si="4"/>
        <v>39</v>
      </c>
    </row>
    <row r="55" spans="1:27" ht="15.75" customHeight="1" x14ac:dyDescent="0.25">
      <c r="A55" t="s">
        <v>132</v>
      </c>
      <c r="B55" s="73">
        <f t="shared" si="2"/>
        <v>0</v>
      </c>
      <c r="C55" s="73">
        <f t="shared" si="2"/>
        <v>0</v>
      </c>
      <c r="D55" s="73">
        <f t="shared" si="2"/>
        <v>0</v>
      </c>
      <c r="E55" s="73">
        <f t="shared" si="2"/>
        <v>0</v>
      </c>
      <c r="F55" s="73">
        <f t="shared" si="2"/>
        <v>0</v>
      </c>
      <c r="G55" s="73">
        <f t="shared" si="2"/>
        <v>0</v>
      </c>
      <c r="H55" s="73">
        <f t="shared" si="2"/>
        <v>0</v>
      </c>
      <c r="I55" s="73">
        <f t="shared" si="2"/>
        <v>0</v>
      </c>
      <c r="J55" s="73">
        <f t="shared" si="2"/>
        <v>0</v>
      </c>
      <c r="K55" s="73">
        <f t="shared" si="2"/>
        <v>0</v>
      </c>
      <c r="L55" s="73">
        <f t="shared" si="3"/>
        <v>0</v>
      </c>
      <c r="M55" s="73">
        <f t="shared" si="3"/>
        <v>0</v>
      </c>
      <c r="N55" s="73">
        <f t="shared" si="3"/>
        <v>0</v>
      </c>
      <c r="O55" s="73">
        <f t="shared" si="3"/>
        <v>0</v>
      </c>
      <c r="P55" s="73">
        <f t="shared" si="3"/>
        <v>0</v>
      </c>
      <c r="Q55" s="73">
        <f t="shared" si="3"/>
        <v>0</v>
      </c>
      <c r="R55" s="73">
        <f t="shared" si="3"/>
        <v>0</v>
      </c>
      <c r="S55" s="73">
        <f t="shared" si="3"/>
        <v>0</v>
      </c>
      <c r="T55" s="73">
        <f t="shared" si="3"/>
        <v>0</v>
      </c>
      <c r="U55" s="73">
        <f t="shared" si="3"/>
        <v>0</v>
      </c>
      <c r="V55" s="73">
        <f t="shared" si="3"/>
        <v>0</v>
      </c>
      <c r="W55" s="73">
        <f t="shared" si="3"/>
        <v>0</v>
      </c>
      <c r="X55" s="73">
        <f t="shared" si="3"/>
        <v>0</v>
      </c>
      <c r="Y55" s="73">
        <f t="shared" si="3"/>
        <v>0</v>
      </c>
      <c r="Z55" s="73">
        <f t="shared" si="3"/>
        <v>0</v>
      </c>
      <c r="AA55">
        <f t="shared" si="4"/>
        <v>0</v>
      </c>
    </row>
    <row r="56" spans="1:27" ht="15.75" customHeight="1" x14ac:dyDescent="0.25">
      <c r="A56" t="s">
        <v>151</v>
      </c>
      <c r="B56" s="73">
        <f t="shared" si="2"/>
        <v>0</v>
      </c>
      <c r="C56" s="73">
        <f t="shared" si="2"/>
        <v>0</v>
      </c>
      <c r="D56" s="73">
        <f t="shared" si="2"/>
        <v>0</v>
      </c>
      <c r="E56" s="73">
        <f t="shared" si="2"/>
        <v>0</v>
      </c>
      <c r="F56" s="73">
        <f t="shared" si="2"/>
        <v>0</v>
      </c>
      <c r="G56" s="73">
        <f t="shared" si="2"/>
        <v>0</v>
      </c>
      <c r="H56" s="73">
        <f t="shared" si="2"/>
        <v>0</v>
      </c>
      <c r="I56" s="73">
        <f t="shared" si="2"/>
        <v>0</v>
      </c>
      <c r="J56" s="73">
        <f t="shared" si="2"/>
        <v>0</v>
      </c>
      <c r="K56" s="73">
        <f t="shared" si="2"/>
        <v>0</v>
      </c>
      <c r="L56" s="73">
        <f t="shared" si="3"/>
        <v>0</v>
      </c>
      <c r="M56" s="73">
        <f t="shared" si="3"/>
        <v>0</v>
      </c>
      <c r="N56" s="73">
        <f t="shared" si="3"/>
        <v>0</v>
      </c>
      <c r="O56" s="73">
        <f t="shared" si="3"/>
        <v>0</v>
      </c>
      <c r="P56" s="73">
        <f t="shared" si="3"/>
        <v>0</v>
      </c>
      <c r="Q56" s="73">
        <f t="shared" si="3"/>
        <v>0</v>
      </c>
      <c r="R56" s="73">
        <f t="shared" si="3"/>
        <v>0</v>
      </c>
      <c r="S56" s="73">
        <f t="shared" si="3"/>
        <v>0</v>
      </c>
      <c r="T56" s="73">
        <f t="shared" si="3"/>
        <v>0</v>
      </c>
      <c r="U56" s="73">
        <f t="shared" si="3"/>
        <v>0</v>
      </c>
      <c r="V56" s="73">
        <f t="shared" si="3"/>
        <v>0</v>
      </c>
      <c r="W56" s="73">
        <f t="shared" si="3"/>
        <v>0</v>
      </c>
      <c r="X56" s="73">
        <f t="shared" si="3"/>
        <v>0</v>
      </c>
      <c r="Y56" s="73">
        <f t="shared" si="3"/>
        <v>0</v>
      </c>
      <c r="Z56" s="73">
        <f t="shared" si="3"/>
        <v>0</v>
      </c>
      <c r="AA56">
        <f t="shared" si="4"/>
        <v>0</v>
      </c>
    </row>
    <row r="57" spans="1:27" ht="15.75" customHeight="1" x14ac:dyDescent="0.25">
      <c r="A57" t="s">
        <v>166</v>
      </c>
      <c r="B57" s="73">
        <f t="shared" si="2"/>
        <v>0</v>
      </c>
      <c r="C57" s="73">
        <f t="shared" si="2"/>
        <v>0</v>
      </c>
      <c r="D57" s="73">
        <f t="shared" si="2"/>
        <v>0</v>
      </c>
      <c r="E57" s="73">
        <f t="shared" si="2"/>
        <v>0</v>
      </c>
      <c r="F57" s="73">
        <f t="shared" si="2"/>
        <v>0</v>
      </c>
      <c r="G57" s="73">
        <f t="shared" si="2"/>
        <v>0</v>
      </c>
      <c r="H57" s="73">
        <f t="shared" si="2"/>
        <v>0</v>
      </c>
      <c r="I57" s="73">
        <f t="shared" si="2"/>
        <v>0</v>
      </c>
      <c r="J57" s="73">
        <f t="shared" si="2"/>
        <v>0</v>
      </c>
      <c r="K57" s="73">
        <f t="shared" si="2"/>
        <v>0</v>
      </c>
      <c r="L57" s="73">
        <f t="shared" si="3"/>
        <v>0</v>
      </c>
      <c r="M57" s="73">
        <f t="shared" si="3"/>
        <v>0</v>
      </c>
      <c r="N57" s="73">
        <f t="shared" si="3"/>
        <v>0</v>
      </c>
      <c r="O57" s="73">
        <f t="shared" si="3"/>
        <v>0</v>
      </c>
      <c r="P57" s="73">
        <f t="shared" si="3"/>
        <v>0</v>
      </c>
      <c r="Q57" s="73">
        <f t="shared" si="3"/>
        <v>0</v>
      </c>
      <c r="R57" s="73">
        <f t="shared" si="3"/>
        <v>0</v>
      </c>
      <c r="S57" s="73">
        <f t="shared" si="3"/>
        <v>0</v>
      </c>
      <c r="T57" s="73">
        <f t="shared" si="3"/>
        <v>0</v>
      </c>
      <c r="U57" s="73">
        <f t="shared" si="3"/>
        <v>0</v>
      </c>
      <c r="V57" s="73">
        <f t="shared" si="3"/>
        <v>0</v>
      </c>
      <c r="W57" s="73">
        <f t="shared" si="3"/>
        <v>0</v>
      </c>
      <c r="X57" s="73">
        <f t="shared" si="3"/>
        <v>0</v>
      </c>
      <c r="Y57" s="73">
        <f t="shared" si="3"/>
        <v>0</v>
      </c>
      <c r="Z57" s="73">
        <f t="shared" si="3"/>
        <v>0</v>
      </c>
      <c r="AA57">
        <f t="shared" si="4"/>
        <v>0</v>
      </c>
    </row>
    <row r="58" spans="1:27" ht="15.75" customHeight="1" x14ac:dyDescent="0.25">
      <c r="A58" t="s">
        <v>178</v>
      </c>
      <c r="B58" s="73">
        <f t="shared" si="2"/>
        <v>0</v>
      </c>
      <c r="C58" s="73">
        <f t="shared" si="2"/>
        <v>0</v>
      </c>
      <c r="D58" s="73">
        <f t="shared" si="2"/>
        <v>0</v>
      </c>
      <c r="E58" s="73">
        <f t="shared" si="2"/>
        <v>0</v>
      </c>
      <c r="F58" s="73">
        <f t="shared" si="2"/>
        <v>0</v>
      </c>
      <c r="G58" s="73">
        <f t="shared" si="2"/>
        <v>0</v>
      </c>
      <c r="H58" s="73">
        <f t="shared" si="2"/>
        <v>0</v>
      </c>
      <c r="I58" s="73">
        <f t="shared" si="2"/>
        <v>0</v>
      </c>
      <c r="J58" s="73">
        <f t="shared" si="2"/>
        <v>0</v>
      </c>
      <c r="K58" s="73">
        <f t="shared" si="2"/>
        <v>0</v>
      </c>
      <c r="L58" s="73">
        <f t="shared" si="3"/>
        <v>0</v>
      </c>
      <c r="M58" s="73">
        <f t="shared" si="3"/>
        <v>0</v>
      </c>
      <c r="N58" s="73">
        <f t="shared" si="3"/>
        <v>0</v>
      </c>
      <c r="O58" s="73">
        <f t="shared" si="3"/>
        <v>0</v>
      </c>
      <c r="P58" s="73">
        <f t="shared" si="3"/>
        <v>0</v>
      </c>
      <c r="Q58" s="73">
        <f t="shared" si="3"/>
        <v>0</v>
      </c>
      <c r="R58" s="73">
        <f t="shared" si="3"/>
        <v>0</v>
      </c>
      <c r="S58" s="73">
        <f t="shared" si="3"/>
        <v>0</v>
      </c>
      <c r="T58" s="73">
        <f t="shared" si="3"/>
        <v>0</v>
      </c>
      <c r="U58" s="73">
        <f t="shared" si="3"/>
        <v>0</v>
      </c>
      <c r="V58" s="73">
        <f t="shared" si="3"/>
        <v>0</v>
      </c>
      <c r="W58" s="73">
        <f t="shared" si="3"/>
        <v>0</v>
      </c>
      <c r="X58" s="73">
        <f t="shared" si="3"/>
        <v>0</v>
      </c>
      <c r="Y58" s="73">
        <f t="shared" si="3"/>
        <v>0</v>
      </c>
      <c r="Z58" s="73">
        <f t="shared" si="3"/>
        <v>0</v>
      </c>
      <c r="AA58">
        <f t="shared" si="4"/>
        <v>0</v>
      </c>
    </row>
    <row r="59" spans="1:27" ht="15.75" customHeight="1" x14ac:dyDescent="0.25">
      <c r="E59" s="80"/>
    </row>
    <row r="60" spans="1:27" ht="15.75" customHeight="1" x14ac:dyDescent="0.25">
      <c r="E60" s="80"/>
    </row>
    <row r="61" spans="1:27" ht="15.75" customHeight="1" x14ac:dyDescent="0.25">
      <c r="E61" s="80"/>
    </row>
    <row r="62" spans="1:27" ht="15.75" customHeight="1" x14ac:dyDescent="0.25">
      <c r="E62" s="80"/>
    </row>
    <row r="63" spans="1:27" ht="15.75" customHeight="1" x14ac:dyDescent="0.25">
      <c r="E63" s="80"/>
    </row>
    <row r="64" spans="1:27" ht="15.75" customHeight="1" x14ac:dyDescent="0.25">
      <c r="E64" s="80"/>
    </row>
    <row r="65" spans="5:5" ht="15.75" customHeight="1" x14ac:dyDescent="0.25">
      <c r="E65" s="80"/>
    </row>
    <row r="66" spans="5:5" ht="15.75" customHeight="1" x14ac:dyDescent="0.25">
      <c r="E66" s="80"/>
    </row>
    <row r="67" spans="5:5" ht="15.75" customHeight="1" x14ac:dyDescent="0.25">
      <c r="E67" s="80"/>
    </row>
    <row r="68" spans="5:5" ht="15.75" customHeight="1" x14ac:dyDescent="0.25">
      <c r="E68" s="80"/>
    </row>
    <row r="69" spans="5:5" ht="15.75" customHeight="1" x14ac:dyDescent="0.25">
      <c r="E69" s="80"/>
    </row>
    <row r="70" spans="5:5" ht="15.75" customHeight="1" x14ac:dyDescent="0.25">
      <c r="E70" s="80"/>
    </row>
    <row r="71" spans="5:5" ht="15.75" customHeight="1" x14ac:dyDescent="0.25">
      <c r="E71" s="80"/>
    </row>
    <row r="72" spans="5:5" ht="15.75" customHeight="1" x14ac:dyDescent="0.25">
      <c r="E72" s="80"/>
    </row>
    <row r="73" spans="5:5" ht="15.75" customHeight="1" x14ac:dyDescent="0.25">
      <c r="E73" s="80"/>
    </row>
    <row r="74" spans="5:5" ht="15.75" customHeight="1" x14ac:dyDescent="0.25">
      <c r="E74" s="80"/>
    </row>
    <row r="75" spans="5:5" ht="15.75" customHeight="1" x14ac:dyDescent="0.25">
      <c r="E75" s="80"/>
    </row>
    <row r="76" spans="5:5" ht="15.75" customHeight="1" x14ac:dyDescent="0.25">
      <c r="E76" s="80"/>
    </row>
    <row r="77" spans="5:5" ht="15.75" customHeight="1" x14ac:dyDescent="0.25">
      <c r="E77" s="80"/>
    </row>
    <row r="78" spans="5:5" ht="15.75" customHeight="1" x14ac:dyDescent="0.25">
      <c r="E78" s="80"/>
    </row>
    <row r="79" spans="5:5" ht="15.75" customHeight="1" x14ac:dyDescent="0.25">
      <c r="E79" s="80"/>
    </row>
    <row r="80" spans="5:5" ht="15.75" customHeight="1" x14ac:dyDescent="0.25">
      <c r="E80" s="80"/>
    </row>
    <row r="81" spans="5:5" ht="15.75" customHeight="1" x14ac:dyDescent="0.25">
      <c r="E81" s="80"/>
    </row>
    <row r="82" spans="5:5" ht="15.75" customHeight="1" x14ac:dyDescent="0.25">
      <c r="E82" s="80"/>
    </row>
    <row r="83" spans="5:5" ht="15.75" customHeight="1" x14ac:dyDescent="0.25">
      <c r="E83" s="80"/>
    </row>
    <row r="84" spans="5:5" ht="15.75" customHeight="1" x14ac:dyDescent="0.25">
      <c r="E84" s="80"/>
    </row>
    <row r="85" spans="5:5" ht="15.75" customHeight="1" x14ac:dyDescent="0.25">
      <c r="E85" s="80"/>
    </row>
    <row r="86" spans="5:5" ht="15.75" customHeight="1" x14ac:dyDescent="0.25">
      <c r="E86" s="80"/>
    </row>
    <row r="87" spans="5:5" ht="15.75" customHeight="1" x14ac:dyDescent="0.25">
      <c r="E87" s="80"/>
    </row>
    <row r="88" spans="5:5" ht="15.75" customHeight="1" x14ac:dyDescent="0.25">
      <c r="E88" s="80"/>
    </row>
    <row r="89" spans="5:5" ht="15.75" customHeight="1" x14ac:dyDescent="0.25">
      <c r="E89" s="80"/>
    </row>
    <row r="90" spans="5:5" ht="15.75" customHeight="1" x14ac:dyDescent="0.25">
      <c r="E90" s="80"/>
    </row>
    <row r="91" spans="5:5" ht="15.75" customHeight="1" x14ac:dyDescent="0.25">
      <c r="E91" s="80"/>
    </row>
    <row r="92" spans="5:5" ht="15.75" customHeight="1" x14ac:dyDescent="0.25">
      <c r="E92" s="80"/>
    </row>
    <row r="93" spans="5:5" ht="15.75" customHeight="1" x14ac:dyDescent="0.25">
      <c r="E93" s="80"/>
    </row>
    <row r="94" spans="5:5" ht="15.75" customHeight="1" x14ac:dyDescent="0.25">
      <c r="E94" s="80"/>
    </row>
    <row r="95" spans="5:5" ht="15.75" customHeight="1" x14ac:dyDescent="0.25">
      <c r="E95" s="80"/>
    </row>
    <row r="96" spans="5:5" ht="15.75" customHeight="1" x14ac:dyDescent="0.25">
      <c r="E96" s="80"/>
    </row>
    <row r="97" spans="5:5" ht="15.75" customHeight="1" x14ac:dyDescent="0.25">
      <c r="E97" s="80"/>
    </row>
    <row r="98" spans="5:5" ht="15.75" customHeight="1" x14ac:dyDescent="0.25">
      <c r="E98" s="80"/>
    </row>
    <row r="99" spans="5:5" ht="15.75" customHeight="1" x14ac:dyDescent="0.25">
      <c r="E99" s="80"/>
    </row>
    <row r="100" spans="5:5" ht="15.75" customHeight="1" x14ac:dyDescent="0.25">
      <c r="E100" s="80"/>
    </row>
    <row r="101" spans="5:5" ht="15.75" customHeight="1" x14ac:dyDescent="0.25">
      <c r="E101" s="80"/>
    </row>
    <row r="102" spans="5:5" ht="15.75" customHeight="1" x14ac:dyDescent="0.25">
      <c r="E102" s="80"/>
    </row>
    <row r="103" spans="5:5" ht="15.75" customHeight="1" x14ac:dyDescent="0.25">
      <c r="E103" s="80"/>
    </row>
    <row r="104" spans="5:5" ht="15.75" customHeight="1" x14ac:dyDescent="0.25">
      <c r="E104" s="80"/>
    </row>
    <row r="105" spans="5:5" ht="15.75" customHeight="1" x14ac:dyDescent="0.25">
      <c r="E105" s="80"/>
    </row>
    <row r="106" spans="5:5" ht="15.75" customHeight="1" x14ac:dyDescent="0.25">
      <c r="E106" s="80"/>
    </row>
    <row r="107" spans="5:5" ht="15.75" customHeight="1" x14ac:dyDescent="0.25">
      <c r="E107" s="80"/>
    </row>
    <row r="108" spans="5:5" ht="15.75" customHeight="1" x14ac:dyDescent="0.25">
      <c r="E108" s="80"/>
    </row>
    <row r="109" spans="5:5" ht="15.75" customHeight="1" x14ac:dyDescent="0.25">
      <c r="E109" s="80"/>
    </row>
    <row r="110" spans="5:5" ht="15.75" customHeight="1" x14ac:dyDescent="0.25">
      <c r="E110" s="80"/>
    </row>
    <row r="111" spans="5:5" ht="15.75" customHeight="1" x14ac:dyDescent="0.25">
      <c r="E111" s="80"/>
    </row>
    <row r="112" spans="5:5" ht="15.75" customHeight="1" x14ac:dyDescent="0.25">
      <c r="E112" s="80"/>
    </row>
    <row r="113" spans="5:5" ht="15.75" customHeight="1" x14ac:dyDescent="0.25">
      <c r="E113" s="80"/>
    </row>
    <row r="114" spans="5:5" ht="15.75" customHeight="1" x14ac:dyDescent="0.25">
      <c r="E114" s="80"/>
    </row>
    <row r="115" spans="5:5" ht="15.75" customHeight="1" x14ac:dyDescent="0.25">
      <c r="E115" s="80"/>
    </row>
    <row r="116" spans="5:5" ht="15.75" customHeight="1" x14ac:dyDescent="0.25">
      <c r="E116" s="80"/>
    </row>
    <row r="117" spans="5:5" ht="15.75" customHeight="1" x14ac:dyDescent="0.25">
      <c r="E117" s="80"/>
    </row>
    <row r="118" spans="5:5" ht="15.75" customHeight="1" x14ac:dyDescent="0.25">
      <c r="E118" s="80"/>
    </row>
    <row r="119" spans="5:5" ht="15.75" customHeight="1" x14ac:dyDescent="0.25">
      <c r="E119" s="80"/>
    </row>
    <row r="120" spans="5:5" ht="15.75" customHeight="1" x14ac:dyDescent="0.25">
      <c r="E120" s="80"/>
    </row>
    <row r="121" spans="5:5" ht="15.75" customHeight="1" x14ac:dyDescent="0.25">
      <c r="E121" s="80"/>
    </row>
    <row r="122" spans="5:5" ht="15.75" customHeight="1" x14ac:dyDescent="0.25">
      <c r="E122" s="80"/>
    </row>
    <row r="123" spans="5:5" ht="15.75" customHeight="1" x14ac:dyDescent="0.25">
      <c r="E123" s="80"/>
    </row>
    <row r="124" spans="5:5" ht="15.75" customHeight="1" x14ac:dyDescent="0.25">
      <c r="E124" s="80"/>
    </row>
    <row r="125" spans="5:5" ht="15.75" customHeight="1" x14ac:dyDescent="0.25">
      <c r="E125" s="80"/>
    </row>
    <row r="126" spans="5:5" ht="15.75" customHeight="1" x14ac:dyDescent="0.25">
      <c r="E126" s="80"/>
    </row>
    <row r="127" spans="5:5" ht="15.75" customHeight="1" x14ac:dyDescent="0.25">
      <c r="E127" s="80"/>
    </row>
    <row r="128" spans="5:5" ht="15.75" customHeight="1" x14ac:dyDescent="0.25">
      <c r="E128" s="80"/>
    </row>
    <row r="129" spans="5:5" ht="15.75" customHeight="1" x14ac:dyDescent="0.25">
      <c r="E129" s="80"/>
    </row>
    <row r="130" spans="5:5" ht="15.75" customHeight="1" x14ac:dyDescent="0.25">
      <c r="E130" s="80"/>
    </row>
    <row r="131" spans="5:5" ht="15.75" customHeight="1" x14ac:dyDescent="0.25">
      <c r="E131" s="80"/>
    </row>
    <row r="132" spans="5:5" ht="15.75" customHeight="1" x14ac:dyDescent="0.25">
      <c r="E132" s="80"/>
    </row>
    <row r="133" spans="5:5" ht="15.75" customHeight="1" x14ac:dyDescent="0.25">
      <c r="E133" s="80"/>
    </row>
    <row r="134" spans="5:5" ht="15.75" customHeight="1" x14ac:dyDescent="0.25">
      <c r="E134" s="80"/>
    </row>
    <row r="135" spans="5:5" ht="15.75" customHeight="1" x14ac:dyDescent="0.25">
      <c r="E135" s="80"/>
    </row>
    <row r="136" spans="5:5" ht="15.75" customHeight="1" x14ac:dyDescent="0.25">
      <c r="E136" s="80"/>
    </row>
    <row r="137" spans="5:5" ht="15.75" customHeight="1" x14ac:dyDescent="0.25">
      <c r="E137" s="80"/>
    </row>
    <row r="138" spans="5:5" ht="15.75" customHeight="1" x14ac:dyDescent="0.25">
      <c r="E138" s="80"/>
    </row>
    <row r="139" spans="5:5" ht="15.75" customHeight="1" x14ac:dyDescent="0.25">
      <c r="E139" s="80"/>
    </row>
    <row r="140" spans="5:5" ht="15.75" customHeight="1" x14ac:dyDescent="0.25">
      <c r="E140" s="80"/>
    </row>
    <row r="141" spans="5:5" ht="15.75" customHeight="1" x14ac:dyDescent="0.25">
      <c r="E141" s="80"/>
    </row>
    <row r="142" spans="5:5" ht="15.75" customHeight="1" x14ac:dyDescent="0.25">
      <c r="E142" s="80"/>
    </row>
    <row r="143" spans="5:5" ht="15.75" customHeight="1" x14ac:dyDescent="0.25">
      <c r="E143" s="80"/>
    </row>
    <row r="144" spans="5:5" ht="15.75" customHeight="1" x14ac:dyDescent="0.25">
      <c r="E144" s="80"/>
    </row>
    <row r="145" spans="1:24" ht="15.75" customHeight="1" x14ac:dyDescent="0.25">
      <c r="E145" s="80"/>
    </row>
    <row r="146" spans="1:24" ht="15.75" customHeight="1" x14ac:dyDescent="0.25">
      <c r="E146" s="80"/>
    </row>
    <row r="147" spans="1:24" ht="15.75" customHeight="1" x14ac:dyDescent="0.25">
      <c r="B147" s="81" t="s">
        <v>16</v>
      </c>
      <c r="C147" s="81" t="s">
        <v>38</v>
      </c>
      <c r="D147" s="81" t="s">
        <v>40</v>
      </c>
      <c r="E147" s="82" t="s">
        <v>42</v>
      </c>
      <c r="F147" s="81" t="s">
        <v>45</v>
      </c>
      <c r="G147" s="81" t="s">
        <v>48</v>
      </c>
      <c r="H147" s="81" t="s">
        <v>54</v>
      </c>
      <c r="I147" s="81" t="s">
        <v>60</v>
      </c>
      <c r="J147" s="81" t="s">
        <v>1340</v>
      </c>
      <c r="K147" s="81" t="s">
        <v>1341</v>
      </c>
      <c r="L147" s="81" t="s">
        <v>63</v>
      </c>
      <c r="M147" s="81" t="s">
        <v>66</v>
      </c>
      <c r="N147" s="81" t="s">
        <v>69</v>
      </c>
      <c r="O147" s="81" t="s">
        <v>72</v>
      </c>
      <c r="P147" s="81" t="s">
        <v>75</v>
      </c>
      <c r="Q147" s="81" t="s">
        <v>78</v>
      </c>
      <c r="R147" s="81" t="s">
        <v>81</v>
      </c>
      <c r="S147" s="81" t="s">
        <v>1342</v>
      </c>
      <c r="T147" s="81" t="s">
        <v>86</v>
      </c>
      <c r="U147" s="81" t="s">
        <v>89</v>
      </c>
      <c r="V147" s="81" t="s">
        <v>92</v>
      </c>
      <c r="W147" s="81" t="s">
        <v>1343</v>
      </c>
      <c r="X147" s="81" t="s">
        <v>1110</v>
      </c>
    </row>
    <row r="148" spans="1:24" ht="15.75" customHeight="1" x14ac:dyDescent="0.25">
      <c r="A148" t="s">
        <v>113</v>
      </c>
      <c r="B148" t="e">
        <f t="shared" ref="B148:W148" si="5">+SUMIF(#REF!,B$147,#REF!)</f>
        <v>#REF!</v>
      </c>
      <c r="C148" t="e">
        <f t="shared" si="5"/>
        <v>#REF!</v>
      </c>
      <c r="D148" t="e">
        <f t="shared" si="5"/>
        <v>#REF!</v>
      </c>
      <c r="E148" t="e">
        <f t="shared" si="5"/>
        <v>#REF!</v>
      </c>
      <c r="F148" t="e">
        <f t="shared" si="5"/>
        <v>#REF!</v>
      </c>
      <c r="G148" t="e">
        <f t="shared" si="5"/>
        <v>#REF!</v>
      </c>
      <c r="H148" t="e">
        <f t="shared" si="5"/>
        <v>#REF!</v>
      </c>
      <c r="I148" t="e">
        <f t="shared" si="5"/>
        <v>#REF!</v>
      </c>
      <c r="J148" t="e">
        <f t="shared" si="5"/>
        <v>#REF!</v>
      </c>
      <c r="K148" t="e">
        <f t="shared" si="5"/>
        <v>#REF!</v>
      </c>
      <c r="L148" t="e">
        <f t="shared" si="5"/>
        <v>#REF!</v>
      </c>
      <c r="M148" t="e">
        <f t="shared" si="5"/>
        <v>#REF!</v>
      </c>
      <c r="N148" t="e">
        <f t="shared" si="5"/>
        <v>#REF!</v>
      </c>
      <c r="O148" t="e">
        <f t="shared" si="5"/>
        <v>#REF!</v>
      </c>
      <c r="P148" t="e">
        <f t="shared" si="5"/>
        <v>#REF!</v>
      </c>
      <c r="Q148" t="e">
        <f t="shared" si="5"/>
        <v>#REF!</v>
      </c>
      <c r="R148" t="e">
        <f t="shared" si="5"/>
        <v>#REF!</v>
      </c>
      <c r="S148" t="e">
        <f t="shared" si="5"/>
        <v>#REF!</v>
      </c>
      <c r="T148" t="e">
        <f t="shared" si="5"/>
        <v>#REF!</v>
      </c>
      <c r="U148" t="e">
        <f t="shared" si="5"/>
        <v>#REF!</v>
      </c>
      <c r="V148" t="e">
        <f t="shared" si="5"/>
        <v>#REF!</v>
      </c>
      <c r="W148" t="e">
        <f t="shared" si="5"/>
        <v>#REF!</v>
      </c>
      <c r="X148" t="e">
        <f t="shared" ref="X148:X152" si="6">SUM(B148:W148)</f>
        <v>#REF!</v>
      </c>
    </row>
    <row r="149" spans="1:24" ht="15.75" customHeight="1" x14ac:dyDescent="0.25">
      <c r="A149" t="s">
        <v>117</v>
      </c>
      <c r="B149">
        <f t="shared" ref="B149:W149" si="7">+SUMIF($G$2:$G$20,B$147,$L$2:$L$20)</f>
        <v>0</v>
      </c>
      <c r="C149">
        <f t="shared" si="7"/>
        <v>2</v>
      </c>
      <c r="D149">
        <f t="shared" si="7"/>
        <v>0</v>
      </c>
      <c r="E149">
        <f t="shared" si="7"/>
        <v>0</v>
      </c>
      <c r="F149">
        <f t="shared" si="7"/>
        <v>0</v>
      </c>
      <c r="G149">
        <f t="shared" si="7"/>
        <v>0</v>
      </c>
      <c r="H149">
        <f t="shared" si="7"/>
        <v>0</v>
      </c>
      <c r="I149">
        <f t="shared" si="7"/>
        <v>0</v>
      </c>
      <c r="J149">
        <f t="shared" si="7"/>
        <v>0</v>
      </c>
      <c r="K149">
        <f t="shared" si="7"/>
        <v>0</v>
      </c>
      <c r="L149">
        <f t="shared" si="7"/>
        <v>0</v>
      </c>
      <c r="M149">
        <f t="shared" si="7"/>
        <v>4</v>
      </c>
      <c r="N149">
        <f t="shared" si="7"/>
        <v>0</v>
      </c>
      <c r="O149">
        <f t="shared" si="7"/>
        <v>0</v>
      </c>
      <c r="P149">
        <f t="shared" si="7"/>
        <v>0</v>
      </c>
      <c r="Q149">
        <f t="shared" si="7"/>
        <v>18</v>
      </c>
      <c r="R149">
        <f t="shared" si="7"/>
        <v>0</v>
      </c>
      <c r="S149">
        <f t="shared" si="7"/>
        <v>0</v>
      </c>
      <c r="T149">
        <f t="shared" si="7"/>
        <v>0</v>
      </c>
      <c r="U149">
        <f t="shared" si="7"/>
        <v>0</v>
      </c>
      <c r="V149">
        <f t="shared" si="7"/>
        <v>0</v>
      </c>
      <c r="W149">
        <f t="shared" si="7"/>
        <v>0</v>
      </c>
      <c r="X149">
        <f t="shared" si="6"/>
        <v>24</v>
      </c>
    </row>
    <row r="150" spans="1:24" ht="15.75" customHeight="1" x14ac:dyDescent="0.25">
      <c r="A150" t="s">
        <v>111</v>
      </c>
      <c r="B150" t="e">
        <f t="shared" ref="B150:W150" si="8">+SUMIF(#REF!,B$147,#REF!)</f>
        <v>#REF!</v>
      </c>
      <c r="C150" t="e">
        <f t="shared" si="8"/>
        <v>#REF!</v>
      </c>
      <c r="D150" t="e">
        <f t="shared" si="8"/>
        <v>#REF!</v>
      </c>
      <c r="E150" t="e">
        <f t="shared" si="8"/>
        <v>#REF!</v>
      </c>
      <c r="F150" t="e">
        <f t="shared" si="8"/>
        <v>#REF!</v>
      </c>
      <c r="G150" t="e">
        <f t="shared" si="8"/>
        <v>#REF!</v>
      </c>
      <c r="H150" t="e">
        <f t="shared" si="8"/>
        <v>#REF!</v>
      </c>
      <c r="I150" t="e">
        <f t="shared" si="8"/>
        <v>#REF!</v>
      </c>
      <c r="J150" t="e">
        <f t="shared" si="8"/>
        <v>#REF!</v>
      </c>
      <c r="K150" t="e">
        <f t="shared" si="8"/>
        <v>#REF!</v>
      </c>
      <c r="L150" t="e">
        <f t="shared" si="8"/>
        <v>#REF!</v>
      </c>
      <c r="M150" t="e">
        <f t="shared" si="8"/>
        <v>#REF!</v>
      </c>
      <c r="N150" t="e">
        <f t="shared" si="8"/>
        <v>#REF!</v>
      </c>
      <c r="O150" t="e">
        <f t="shared" si="8"/>
        <v>#REF!</v>
      </c>
      <c r="P150" t="e">
        <f t="shared" si="8"/>
        <v>#REF!</v>
      </c>
      <c r="Q150" t="e">
        <f t="shared" si="8"/>
        <v>#REF!</v>
      </c>
      <c r="R150" t="e">
        <f t="shared" si="8"/>
        <v>#REF!</v>
      </c>
      <c r="S150" t="e">
        <f t="shared" si="8"/>
        <v>#REF!</v>
      </c>
      <c r="T150" t="e">
        <f t="shared" si="8"/>
        <v>#REF!</v>
      </c>
      <c r="U150" t="e">
        <f t="shared" si="8"/>
        <v>#REF!</v>
      </c>
      <c r="V150" t="e">
        <f t="shared" si="8"/>
        <v>#REF!</v>
      </c>
      <c r="W150" t="e">
        <f t="shared" si="8"/>
        <v>#REF!</v>
      </c>
      <c r="X150" t="e">
        <f t="shared" si="6"/>
        <v>#REF!</v>
      </c>
    </row>
    <row r="151" spans="1:24" ht="15.75" customHeight="1" x14ac:dyDescent="0.25">
      <c r="A151" t="s">
        <v>115</v>
      </c>
      <c r="B151">
        <f t="shared" ref="B151:W151" si="9">+SUMIF($G$21:$G$22,B$147,$L$21:$L$22)</f>
        <v>0</v>
      </c>
      <c r="C151">
        <f t="shared" si="9"/>
        <v>0</v>
      </c>
      <c r="D151">
        <f t="shared" si="9"/>
        <v>0</v>
      </c>
      <c r="E151">
        <f t="shared" si="9"/>
        <v>0</v>
      </c>
      <c r="F151">
        <f t="shared" si="9"/>
        <v>0</v>
      </c>
      <c r="G151">
        <f t="shared" si="9"/>
        <v>0</v>
      </c>
      <c r="H151">
        <f t="shared" si="9"/>
        <v>0</v>
      </c>
      <c r="I151">
        <f t="shared" si="9"/>
        <v>0</v>
      </c>
      <c r="J151">
        <f t="shared" si="9"/>
        <v>0</v>
      </c>
      <c r="K151">
        <f t="shared" si="9"/>
        <v>0</v>
      </c>
      <c r="L151">
        <f t="shared" si="9"/>
        <v>0</v>
      </c>
      <c r="M151">
        <f t="shared" si="9"/>
        <v>0</v>
      </c>
      <c r="N151">
        <f t="shared" si="9"/>
        <v>0</v>
      </c>
      <c r="O151">
        <f t="shared" si="9"/>
        <v>0</v>
      </c>
      <c r="P151">
        <f t="shared" si="9"/>
        <v>0</v>
      </c>
      <c r="Q151">
        <f t="shared" si="9"/>
        <v>0</v>
      </c>
      <c r="R151">
        <f t="shared" si="9"/>
        <v>0</v>
      </c>
      <c r="S151">
        <f t="shared" si="9"/>
        <v>0</v>
      </c>
      <c r="T151">
        <f t="shared" si="9"/>
        <v>0</v>
      </c>
      <c r="U151">
        <f t="shared" si="9"/>
        <v>0</v>
      </c>
      <c r="V151">
        <f t="shared" si="9"/>
        <v>0</v>
      </c>
      <c r="W151">
        <f t="shared" si="9"/>
        <v>0</v>
      </c>
      <c r="X151">
        <f t="shared" si="6"/>
        <v>0</v>
      </c>
    </row>
    <row r="152" spans="1:24" ht="15.75" customHeight="1" x14ac:dyDescent="0.25">
      <c r="A152" t="s">
        <v>1110</v>
      </c>
      <c r="B152" t="e">
        <f t="shared" ref="B152:W152" si="10">SUM(B148:B151)</f>
        <v>#REF!</v>
      </c>
      <c r="C152" t="e">
        <f t="shared" si="10"/>
        <v>#REF!</v>
      </c>
      <c r="D152" t="e">
        <f t="shared" si="10"/>
        <v>#REF!</v>
      </c>
      <c r="E152" t="e">
        <f t="shared" si="10"/>
        <v>#REF!</v>
      </c>
      <c r="F152" t="e">
        <f t="shared" si="10"/>
        <v>#REF!</v>
      </c>
      <c r="G152" t="e">
        <f t="shared" si="10"/>
        <v>#REF!</v>
      </c>
      <c r="H152" t="e">
        <f t="shared" si="10"/>
        <v>#REF!</v>
      </c>
      <c r="I152" t="e">
        <f t="shared" si="10"/>
        <v>#REF!</v>
      </c>
      <c r="J152" t="e">
        <f t="shared" si="10"/>
        <v>#REF!</v>
      </c>
      <c r="K152" t="e">
        <f t="shared" si="10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  <c r="T152" t="e">
        <f t="shared" si="10"/>
        <v>#REF!</v>
      </c>
      <c r="U152" t="e">
        <f t="shared" si="10"/>
        <v>#REF!</v>
      </c>
      <c r="V152" t="e">
        <f t="shared" si="10"/>
        <v>#REF!</v>
      </c>
      <c r="W152" t="e">
        <f t="shared" si="10"/>
        <v>#REF!</v>
      </c>
      <c r="X152" t="e">
        <f t="shared" si="6"/>
        <v>#REF!</v>
      </c>
    </row>
    <row r="153" spans="1:24" ht="15.75" customHeight="1" x14ac:dyDescent="0.25">
      <c r="E153" s="80"/>
    </row>
    <row r="154" spans="1:24" ht="15.75" customHeight="1" x14ac:dyDescent="0.25">
      <c r="E154" s="80"/>
    </row>
    <row r="155" spans="1:24" ht="15.75" customHeight="1" x14ac:dyDescent="0.25">
      <c r="E155" s="80"/>
    </row>
    <row r="156" spans="1:24" ht="15.75" customHeight="1" x14ac:dyDescent="0.25">
      <c r="E156" s="80"/>
    </row>
    <row r="157" spans="1:24" ht="15.75" customHeight="1" x14ac:dyDescent="0.25">
      <c r="E157" s="80"/>
    </row>
    <row r="158" spans="1:24" ht="15.75" customHeight="1" x14ac:dyDescent="0.25">
      <c r="E158" s="80"/>
    </row>
    <row r="159" spans="1:24" ht="15.75" customHeight="1" x14ac:dyDescent="0.25">
      <c r="E159" s="80"/>
    </row>
    <row r="160" spans="1:24" ht="15.75" customHeight="1" x14ac:dyDescent="0.25">
      <c r="E160" s="80"/>
    </row>
    <row r="161" spans="5:5" ht="15.75" customHeight="1" x14ac:dyDescent="0.25">
      <c r="E161" s="80"/>
    </row>
    <row r="162" spans="5:5" ht="15.75" customHeight="1" x14ac:dyDescent="0.25">
      <c r="E162" s="80"/>
    </row>
    <row r="163" spans="5:5" ht="15.75" customHeight="1" x14ac:dyDescent="0.25">
      <c r="E163" s="80"/>
    </row>
    <row r="164" spans="5:5" ht="15.75" customHeight="1" x14ac:dyDescent="0.25">
      <c r="E164" s="80"/>
    </row>
    <row r="165" spans="5:5" ht="15.75" customHeight="1" x14ac:dyDescent="0.25">
      <c r="E165" s="80"/>
    </row>
    <row r="166" spans="5:5" ht="15.75" customHeight="1" x14ac:dyDescent="0.25">
      <c r="E166" s="80"/>
    </row>
    <row r="167" spans="5:5" ht="15.75" customHeight="1" x14ac:dyDescent="0.25">
      <c r="E167" s="80"/>
    </row>
    <row r="168" spans="5:5" ht="15.75" customHeight="1" x14ac:dyDescent="0.25">
      <c r="E168" s="80"/>
    </row>
    <row r="169" spans="5:5" ht="15.75" customHeight="1" x14ac:dyDescent="0.25">
      <c r="E169" s="80"/>
    </row>
    <row r="170" spans="5:5" ht="15.75" customHeight="1" x14ac:dyDescent="0.25">
      <c r="E170" s="80"/>
    </row>
    <row r="171" spans="5:5" ht="15.75" customHeight="1" x14ac:dyDescent="0.25">
      <c r="E171" s="80"/>
    </row>
    <row r="172" spans="5:5" ht="15.75" customHeight="1" x14ac:dyDescent="0.25">
      <c r="E172" s="80"/>
    </row>
    <row r="173" spans="5:5" ht="15.75" customHeight="1" x14ac:dyDescent="0.25">
      <c r="E173" s="80"/>
    </row>
    <row r="174" spans="5:5" ht="15.75" customHeight="1" x14ac:dyDescent="0.25">
      <c r="E174" s="80"/>
    </row>
    <row r="175" spans="5:5" ht="15.75" customHeight="1" x14ac:dyDescent="0.25">
      <c r="E175" s="80"/>
    </row>
    <row r="176" spans="5:5" ht="15.75" customHeight="1" x14ac:dyDescent="0.25">
      <c r="E176" s="80"/>
    </row>
    <row r="177" spans="5:5" ht="15.75" customHeight="1" x14ac:dyDescent="0.25">
      <c r="E177" s="80"/>
    </row>
    <row r="178" spans="5:5" ht="15.75" customHeight="1" x14ac:dyDescent="0.25">
      <c r="E178" s="80"/>
    </row>
    <row r="179" spans="5:5" ht="15.75" customHeight="1" x14ac:dyDescent="0.25">
      <c r="E179" s="80"/>
    </row>
    <row r="180" spans="5:5" ht="15.75" customHeight="1" x14ac:dyDescent="0.25">
      <c r="E180" s="80"/>
    </row>
    <row r="181" spans="5:5" ht="15.75" customHeight="1" x14ac:dyDescent="0.25">
      <c r="E181" s="80"/>
    </row>
    <row r="182" spans="5:5" ht="15.75" customHeight="1" x14ac:dyDescent="0.25">
      <c r="E182" s="80"/>
    </row>
    <row r="183" spans="5:5" ht="15.75" customHeight="1" x14ac:dyDescent="0.25">
      <c r="E183" s="80"/>
    </row>
    <row r="184" spans="5:5" ht="15.75" customHeight="1" x14ac:dyDescent="0.25">
      <c r="E184" s="80"/>
    </row>
    <row r="185" spans="5:5" ht="15.75" customHeight="1" x14ac:dyDescent="0.25">
      <c r="E185" s="80"/>
    </row>
    <row r="186" spans="5:5" ht="15.75" customHeight="1" x14ac:dyDescent="0.25">
      <c r="E186" s="80"/>
    </row>
    <row r="187" spans="5:5" ht="15.75" customHeight="1" x14ac:dyDescent="0.25">
      <c r="E187" s="80"/>
    </row>
    <row r="188" spans="5:5" ht="15.75" customHeight="1" x14ac:dyDescent="0.25">
      <c r="E188" s="80"/>
    </row>
    <row r="189" spans="5:5" ht="15.75" customHeight="1" x14ac:dyDescent="0.25">
      <c r="E189" s="80"/>
    </row>
    <row r="190" spans="5:5" ht="15.75" customHeight="1" x14ac:dyDescent="0.25">
      <c r="E190" s="80"/>
    </row>
    <row r="191" spans="5:5" ht="15.75" customHeight="1" x14ac:dyDescent="0.25">
      <c r="E191" s="80"/>
    </row>
    <row r="192" spans="5:5" ht="15.75" customHeight="1" x14ac:dyDescent="0.25">
      <c r="E192" s="80"/>
    </row>
    <row r="193" spans="5:5" ht="15.75" customHeight="1" x14ac:dyDescent="0.25">
      <c r="E193" s="80"/>
    </row>
    <row r="194" spans="5:5" ht="15.75" customHeight="1" x14ac:dyDescent="0.25">
      <c r="E194" s="80"/>
    </row>
    <row r="195" spans="5:5" ht="15.75" customHeight="1" x14ac:dyDescent="0.25">
      <c r="E195" s="80"/>
    </row>
    <row r="196" spans="5:5" ht="15.75" customHeight="1" x14ac:dyDescent="0.25">
      <c r="E196" s="80"/>
    </row>
    <row r="197" spans="5:5" ht="15.75" customHeight="1" x14ac:dyDescent="0.25">
      <c r="E197" s="80"/>
    </row>
    <row r="198" spans="5:5" ht="15.75" customHeight="1" x14ac:dyDescent="0.25">
      <c r="E198" s="80"/>
    </row>
    <row r="199" spans="5:5" ht="15.75" customHeight="1" x14ac:dyDescent="0.25">
      <c r="E199" s="80"/>
    </row>
    <row r="200" spans="5:5" ht="15.75" customHeight="1" x14ac:dyDescent="0.25">
      <c r="E200" s="80"/>
    </row>
    <row r="201" spans="5:5" ht="15.75" customHeight="1" x14ac:dyDescent="0.25">
      <c r="E201" s="80"/>
    </row>
    <row r="202" spans="5:5" ht="15.75" customHeight="1" x14ac:dyDescent="0.25">
      <c r="E202" s="80"/>
    </row>
    <row r="203" spans="5:5" ht="15.75" customHeight="1" x14ac:dyDescent="0.25">
      <c r="E203" s="80"/>
    </row>
    <row r="204" spans="5:5" ht="15.75" customHeight="1" x14ac:dyDescent="0.25">
      <c r="E204" s="80"/>
    </row>
    <row r="205" spans="5:5" ht="15.75" customHeight="1" x14ac:dyDescent="0.25">
      <c r="E205" s="80"/>
    </row>
    <row r="206" spans="5:5" ht="15.75" customHeight="1" x14ac:dyDescent="0.25">
      <c r="E206" s="80"/>
    </row>
    <row r="207" spans="5:5" ht="15.75" customHeight="1" x14ac:dyDescent="0.25">
      <c r="E207" s="80"/>
    </row>
    <row r="208" spans="5:5" ht="15.75" customHeight="1" x14ac:dyDescent="0.25">
      <c r="E208" s="80"/>
    </row>
    <row r="209" spans="5:5" ht="15.75" customHeight="1" x14ac:dyDescent="0.25">
      <c r="E209" s="80"/>
    </row>
    <row r="210" spans="5:5" ht="15.75" customHeight="1" x14ac:dyDescent="0.25">
      <c r="E210" s="80"/>
    </row>
    <row r="211" spans="5:5" ht="15.75" customHeight="1" x14ac:dyDescent="0.25">
      <c r="E211" s="80"/>
    </row>
    <row r="212" spans="5:5" ht="15.75" customHeight="1" x14ac:dyDescent="0.25">
      <c r="E212" s="80"/>
    </row>
    <row r="213" spans="5:5" ht="15.75" customHeight="1" x14ac:dyDescent="0.25">
      <c r="E213" s="80"/>
    </row>
    <row r="214" spans="5:5" ht="15.75" customHeight="1" x14ac:dyDescent="0.25">
      <c r="E214" s="80"/>
    </row>
    <row r="215" spans="5:5" ht="15.75" customHeight="1" x14ac:dyDescent="0.25">
      <c r="E215" s="80"/>
    </row>
    <row r="216" spans="5:5" ht="15.75" customHeight="1" x14ac:dyDescent="0.25">
      <c r="E216" s="80"/>
    </row>
    <row r="217" spans="5:5" ht="15.75" customHeight="1" x14ac:dyDescent="0.25">
      <c r="E217" s="80"/>
    </row>
    <row r="218" spans="5:5" ht="15.75" customHeight="1" x14ac:dyDescent="0.25">
      <c r="E218" s="80"/>
    </row>
    <row r="219" spans="5:5" ht="15.75" customHeight="1" x14ac:dyDescent="0.25">
      <c r="E219" s="80"/>
    </row>
    <row r="220" spans="5:5" ht="15.75" customHeight="1" x14ac:dyDescent="0.25">
      <c r="E220" s="80"/>
    </row>
    <row r="221" spans="5:5" ht="15.75" customHeight="1" x14ac:dyDescent="0.25">
      <c r="E221" s="80"/>
    </row>
    <row r="222" spans="5:5" ht="15.75" customHeight="1" x14ac:dyDescent="0.25">
      <c r="E222" s="80"/>
    </row>
    <row r="223" spans="5:5" ht="15.75" customHeight="1" x14ac:dyDescent="0.25">
      <c r="E223" s="80"/>
    </row>
    <row r="224" spans="5:5" ht="15.75" customHeight="1" x14ac:dyDescent="0.25">
      <c r="E224" s="80"/>
    </row>
    <row r="225" spans="5:5" ht="15.75" customHeight="1" x14ac:dyDescent="0.25">
      <c r="E225" s="80"/>
    </row>
    <row r="226" spans="5:5" ht="15.75" customHeight="1" x14ac:dyDescent="0.25">
      <c r="E226" s="80"/>
    </row>
    <row r="227" spans="5:5" ht="15.75" customHeight="1" x14ac:dyDescent="0.25">
      <c r="E227" s="80"/>
    </row>
    <row r="228" spans="5:5" ht="15.75" customHeight="1" x14ac:dyDescent="0.25">
      <c r="E228" s="80"/>
    </row>
    <row r="229" spans="5:5" ht="15.75" customHeight="1" x14ac:dyDescent="0.25">
      <c r="E229" s="80"/>
    </row>
    <row r="230" spans="5:5" ht="15.75" customHeight="1" x14ac:dyDescent="0.25">
      <c r="E230" s="80"/>
    </row>
    <row r="231" spans="5:5" ht="15.75" customHeight="1" x14ac:dyDescent="0.25">
      <c r="E231" s="80"/>
    </row>
    <row r="232" spans="5:5" ht="15.75" customHeight="1" x14ac:dyDescent="0.25">
      <c r="E232" s="80"/>
    </row>
    <row r="233" spans="5:5" ht="15.75" customHeight="1" x14ac:dyDescent="0.25">
      <c r="E233" s="80"/>
    </row>
    <row r="234" spans="5:5" ht="15.75" customHeight="1" x14ac:dyDescent="0.25">
      <c r="E234" s="80"/>
    </row>
    <row r="235" spans="5:5" ht="15.75" customHeight="1" x14ac:dyDescent="0.25">
      <c r="E235" s="80"/>
    </row>
    <row r="236" spans="5:5" ht="15.75" customHeight="1" x14ac:dyDescent="0.25">
      <c r="E236" s="80"/>
    </row>
    <row r="237" spans="5:5" ht="15.75" customHeight="1" x14ac:dyDescent="0.25">
      <c r="E237" s="80"/>
    </row>
    <row r="238" spans="5:5" ht="15.75" customHeight="1" x14ac:dyDescent="0.25">
      <c r="E238" s="80"/>
    </row>
    <row r="239" spans="5:5" ht="15.75" customHeight="1" x14ac:dyDescent="0.25">
      <c r="E239" s="80"/>
    </row>
    <row r="240" spans="5:5" ht="15.75" customHeight="1" x14ac:dyDescent="0.25">
      <c r="E240" s="80"/>
    </row>
    <row r="241" spans="5:5" ht="15.75" customHeight="1" x14ac:dyDescent="0.25">
      <c r="E241" s="80"/>
    </row>
    <row r="242" spans="5:5" ht="15.75" customHeight="1" x14ac:dyDescent="0.25">
      <c r="E242" s="80"/>
    </row>
    <row r="243" spans="5:5" ht="15.75" customHeight="1" x14ac:dyDescent="0.25">
      <c r="E243" s="80"/>
    </row>
    <row r="244" spans="5:5" ht="15.75" customHeight="1" x14ac:dyDescent="0.25">
      <c r="E244" s="80"/>
    </row>
    <row r="245" spans="5:5" ht="15.75" customHeight="1" x14ac:dyDescent="0.25">
      <c r="E245" s="80"/>
    </row>
    <row r="246" spans="5:5" ht="15.75" customHeight="1" x14ac:dyDescent="0.25">
      <c r="E246" s="80"/>
    </row>
    <row r="247" spans="5:5" ht="15.75" customHeight="1" x14ac:dyDescent="0.25">
      <c r="E247" s="80"/>
    </row>
    <row r="248" spans="5:5" ht="15.75" customHeight="1" x14ac:dyDescent="0.25">
      <c r="E248" s="80"/>
    </row>
    <row r="249" spans="5:5" ht="15.75" customHeight="1" x14ac:dyDescent="0.25">
      <c r="E249" s="80"/>
    </row>
    <row r="250" spans="5:5" ht="15.75" customHeight="1" x14ac:dyDescent="0.25">
      <c r="E250" s="80"/>
    </row>
    <row r="251" spans="5:5" ht="15.75" customHeight="1" x14ac:dyDescent="0.25">
      <c r="E251" s="80"/>
    </row>
    <row r="252" spans="5:5" ht="15.75" customHeight="1" x14ac:dyDescent="0.25">
      <c r="E252" s="80"/>
    </row>
    <row r="253" spans="5:5" ht="15.75" customHeight="1" x14ac:dyDescent="0.25">
      <c r="E253" s="80"/>
    </row>
    <row r="254" spans="5:5" ht="15.75" customHeight="1" x14ac:dyDescent="0.25">
      <c r="E254" s="80"/>
    </row>
    <row r="255" spans="5:5" ht="15.75" customHeight="1" x14ac:dyDescent="0.25">
      <c r="E255" s="80"/>
    </row>
    <row r="256" spans="5:5" ht="15.75" customHeight="1" x14ac:dyDescent="0.25">
      <c r="E256" s="80"/>
    </row>
    <row r="257" spans="5:5" ht="15.75" customHeight="1" x14ac:dyDescent="0.25">
      <c r="E257" s="80"/>
    </row>
    <row r="258" spans="5:5" ht="15.75" customHeight="1" x14ac:dyDescent="0.25">
      <c r="E258" s="80"/>
    </row>
    <row r="259" spans="5:5" ht="15.75" customHeight="1" x14ac:dyDescent="0.25">
      <c r="E259" s="80"/>
    </row>
    <row r="260" spans="5:5" ht="15.75" customHeight="1" x14ac:dyDescent="0.25">
      <c r="E260" s="80"/>
    </row>
    <row r="261" spans="5:5" ht="15.75" customHeight="1" x14ac:dyDescent="0.25">
      <c r="E261" s="80"/>
    </row>
    <row r="262" spans="5:5" ht="15.75" customHeight="1" x14ac:dyDescent="0.25">
      <c r="E262" s="80"/>
    </row>
    <row r="263" spans="5:5" ht="15.75" customHeight="1" x14ac:dyDescent="0.25">
      <c r="E263" s="80"/>
    </row>
    <row r="264" spans="5:5" ht="15.75" customHeight="1" x14ac:dyDescent="0.25">
      <c r="E264" s="80"/>
    </row>
    <row r="265" spans="5:5" ht="15.75" customHeight="1" x14ac:dyDescent="0.25">
      <c r="E265" s="80"/>
    </row>
    <row r="266" spans="5:5" ht="15.75" customHeight="1" x14ac:dyDescent="0.25">
      <c r="E266" s="80"/>
    </row>
    <row r="267" spans="5:5" ht="15.75" customHeight="1" x14ac:dyDescent="0.25">
      <c r="E267" s="80"/>
    </row>
    <row r="268" spans="5:5" ht="15.75" customHeight="1" x14ac:dyDescent="0.25">
      <c r="E268" s="80"/>
    </row>
    <row r="269" spans="5:5" ht="15.75" customHeight="1" x14ac:dyDescent="0.25">
      <c r="E269" s="80"/>
    </row>
    <row r="270" spans="5:5" ht="15.75" customHeight="1" x14ac:dyDescent="0.25">
      <c r="E270" s="80"/>
    </row>
    <row r="271" spans="5:5" ht="15.75" customHeight="1" x14ac:dyDescent="0.25">
      <c r="E271" s="80"/>
    </row>
    <row r="272" spans="5:5" ht="15.75" customHeight="1" x14ac:dyDescent="0.25">
      <c r="E272" s="80"/>
    </row>
    <row r="273" spans="5:5" ht="15.75" customHeight="1" x14ac:dyDescent="0.25">
      <c r="E273" s="80"/>
    </row>
    <row r="274" spans="5:5" ht="15.75" customHeight="1" x14ac:dyDescent="0.25">
      <c r="E274" s="80"/>
    </row>
    <row r="275" spans="5:5" ht="15.75" customHeight="1" x14ac:dyDescent="0.25">
      <c r="E275" s="80"/>
    </row>
    <row r="276" spans="5:5" ht="15.75" customHeight="1" x14ac:dyDescent="0.25">
      <c r="E276" s="80"/>
    </row>
    <row r="277" spans="5:5" ht="15.75" customHeight="1" x14ac:dyDescent="0.25">
      <c r="E277" s="80"/>
    </row>
    <row r="278" spans="5:5" ht="15.75" customHeight="1" x14ac:dyDescent="0.25">
      <c r="E278" s="80"/>
    </row>
    <row r="279" spans="5:5" ht="15.75" customHeight="1" x14ac:dyDescent="0.25">
      <c r="E279" s="80"/>
    </row>
    <row r="280" spans="5:5" ht="15.75" customHeight="1" x14ac:dyDescent="0.25">
      <c r="E280" s="80"/>
    </row>
    <row r="281" spans="5:5" ht="15.75" customHeight="1" x14ac:dyDescent="0.25">
      <c r="E281" s="80"/>
    </row>
    <row r="282" spans="5:5" ht="15.75" customHeight="1" x14ac:dyDescent="0.25">
      <c r="E282" s="80"/>
    </row>
    <row r="283" spans="5:5" ht="15.75" customHeight="1" x14ac:dyDescent="0.25">
      <c r="E283" s="80"/>
    </row>
    <row r="284" spans="5:5" ht="15.75" customHeight="1" x14ac:dyDescent="0.25">
      <c r="E284" s="80"/>
    </row>
    <row r="285" spans="5:5" ht="15.75" customHeight="1" x14ac:dyDescent="0.25">
      <c r="E285" s="80"/>
    </row>
    <row r="286" spans="5:5" ht="15.75" customHeight="1" x14ac:dyDescent="0.25">
      <c r="E286" s="80"/>
    </row>
    <row r="287" spans="5:5" ht="15.75" customHeight="1" x14ac:dyDescent="0.25">
      <c r="E287" s="80"/>
    </row>
    <row r="288" spans="5:5" ht="15.75" customHeight="1" x14ac:dyDescent="0.25">
      <c r="E288" s="80"/>
    </row>
    <row r="289" spans="5:5" ht="15.75" customHeight="1" x14ac:dyDescent="0.25">
      <c r="E289" s="80"/>
    </row>
    <row r="290" spans="5:5" ht="15.75" customHeight="1" x14ac:dyDescent="0.25">
      <c r="E290" s="80"/>
    </row>
    <row r="291" spans="5:5" ht="15.75" customHeight="1" x14ac:dyDescent="0.25">
      <c r="E291" s="80"/>
    </row>
    <row r="292" spans="5:5" ht="15.75" customHeight="1" x14ac:dyDescent="0.25">
      <c r="E292" s="80"/>
    </row>
    <row r="293" spans="5:5" ht="15.75" customHeight="1" x14ac:dyDescent="0.25">
      <c r="E293" s="80"/>
    </row>
    <row r="294" spans="5:5" ht="15.75" customHeight="1" x14ac:dyDescent="0.25">
      <c r="E294" s="80"/>
    </row>
    <row r="295" spans="5:5" ht="15.75" customHeight="1" x14ac:dyDescent="0.25">
      <c r="E295" s="80"/>
    </row>
    <row r="296" spans="5:5" ht="15.75" customHeight="1" x14ac:dyDescent="0.25">
      <c r="E296" s="80"/>
    </row>
    <row r="297" spans="5:5" ht="15.75" customHeight="1" x14ac:dyDescent="0.25">
      <c r="E297" s="80"/>
    </row>
    <row r="298" spans="5:5" ht="15.75" customHeight="1" x14ac:dyDescent="0.25">
      <c r="E298" s="80"/>
    </row>
    <row r="299" spans="5:5" ht="15.75" customHeight="1" x14ac:dyDescent="0.25">
      <c r="E299" s="80"/>
    </row>
    <row r="300" spans="5:5" ht="15.75" customHeight="1" x14ac:dyDescent="0.25">
      <c r="E300" s="80"/>
    </row>
    <row r="301" spans="5:5" ht="15.75" customHeight="1" x14ac:dyDescent="0.25">
      <c r="E301" s="80"/>
    </row>
    <row r="302" spans="5:5" ht="15.75" customHeight="1" x14ac:dyDescent="0.25">
      <c r="E302" s="80"/>
    </row>
    <row r="303" spans="5:5" ht="15.75" customHeight="1" x14ac:dyDescent="0.25">
      <c r="E303" s="80"/>
    </row>
    <row r="304" spans="5:5" ht="15.75" customHeight="1" x14ac:dyDescent="0.25">
      <c r="E304" s="80"/>
    </row>
    <row r="305" spans="5:5" ht="15.75" customHeight="1" x14ac:dyDescent="0.25">
      <c r="E305" s="80"/>
    </row>
    <row r="306" spans="5:5" ht="15.75" customHeight="1" x14ac:dyDescent="0.25">
      <c r="E306" s="80"/>
    </row>
    <row r="307" spans="5:5" ht="15.75" customHeight="1" x14ac:dyDescent="0.25">
      <c r="E307" s="80"/>
    </row>
    <row r="308" spans="5:5" ht="15.75" customHeight="1" x14ac:dyDescent="0.25">
      <c r="E308" s="80"/>
    </row>
    <row r="309" spans="5:5" ht="15.75" customHeight="1" x14ac:dyDescent="0.25">
      <c r="E309" s="80"/>
    </row>
    <row r="310" spans="5:5" ht="15.75" customHeight="1" x14ac:dyDescent="0.25">
      <c r="E310" s="80"/>
    </row>
    <row r="311" spans="5:5" ht="15.75" customHeight="1" x14ac:dyDescent="0.25">
      <c r="E311" s="80"/>
    </row>
    <row r="312" spans="5:5" ht="15.75" customHeight="1" x14ac:dyDescent="0.25">
      <c r="E312" s="80"/>
    </row>
    <row r="313" spans="5:5" ht="15.75" customHeight="1" x14ac:dyDescent="0.25">
      <c r="E313" s="80"/>
    </row>
    <row r="314" spans="5:5" ht="15.75" customHeight="1" x14ac:dyDescent="0.25">
      <c r="E314" s="80"/>
    </row>
    <row r="315" spans="5:5" ht="15.75" customHeight="1" x14ac:dyDescent="0.25">
      <c r="E315" s="80"/>
    </row>
    <row r="316" spans="5:5" ht="15.75" customHeight="1" x14ac:dyDescent="0.25">
      <c r="E316" s="80"/>
    </row>
    <row r="317" spans="5:5" ht="15.75" customHeight="1" x14ac:dyDescent="0.25">
      <c r="E317" s="80"/>
    </row>
    <row r="318" spans="5:5" ht="15.75" customHeight="1" x14ac:dyDescent="0.25">
      <c r="E318" s="80"/>
    </row>
    <row r="319" spans="5:5" ht="15.75" customHeight="1" x14ac:dyDescent="0.25">
      <c r="E319" s="80"/>
    </row>
    <row r="320" spans="5:5" ht="15.75" customHeight="1" x14ac:dyDescent="0.25">
      <c r="E320" s="80"/>
    </row>
    <row r="321" spans="5:5" ht="15.75" customHeight="1" x14ac:dyDescent="0.25">
      <c r="E321" s="80"/>
    </row>
    <row r="322" spans="5:5" ht="15.75" customHeight="1" x14ac:dyDescent="0.25">
      <c r="E322" s="80"/>
    </row>
    <row r="323" spans="5:5" ht="15.75" customHeight="1" x14ac:dyDescent="0.25">
      <c r="E323" s="80"/>
    </row>
    <row r="324" spans="5:5" ht="15.75" customHeight="1" x14ac:dyDescent="0.25">
      <c r="E324" s="80"/>
    </row>
    <row r="325" spans="5:5" ht="15.75" customHeight="1" x14ac:dyDescent="0.25">
      <c r="E325" s="80"/>
    </row>
    <row r="326" spans="5:5" ht="15.75" customHeight="1" x14ac:dyDescent="0.25">
      <c r="E326" s="80"/>
    </row>
    <row r="327" spans="5:5" ht="15.75" customHeight="1" x14ac:dyDescent="0.25">
      <c r="E327" s="80"/>
    </row>
    <row r="328" spans="5:5" ht="15.75" customHeight="1" x14ac:dyDescent="0.25">
      <c r="E328" s="80"/>
    </row>
    <row r="329" spans="5:5" ht="15.75" customHeight="1" x14ac:dyDescent="0.25">
      <c r="E329" s="80"/>
    </row>
    <row r="330" spans="5:5" ht="15.75" customHeight="1" x14ac:dyDescent="0.25">
      <c r="E330" s="80"/>
    </row>
    <row r="331" spans="5:5" ht="15.75" customHeight="1" x14ac:dyDescent="0.25">
      <c r="E331" s="80"/>
    </row>
    <row r="332" spans="5:5" ht="15.75" customHeight="1" x14ac:dyDescent="0.25">
      <c r="E332" s="80"/>
    </row>
    <row r="333" spans="5:5" ht="15.75" customHeight="1" x14ac:dyDescent="0.25">
      <c r="E333" s="80"/>
    </row>
    <row r="334" spans="5:5" ht="15.75" customHeight="1" x14ac:dyDescent="0.25">
      <c r="E334" s="80"/>
    </row>
    <row r="335" spans="5:5" ht="15.75" customHeight="1" x14ac:dyDescent="0.25">
      <c r="E335" s="80"/>
    </row>
    <row r="336" spans="5:5" ht="15.75" customHeight="1" x14ac:dyDescent="0.25">
      <c r="E336" s="80"/>
    </row>
    <row r="337" spans="5:5" ht="15.75" customHeight="1" x14ac:dyDescent="0.25">
      <c r="E337" s="80"/>
    </row>
    <row r="338" spans="5:5" ht="15.75" customHeight="1" x14ac:dyDescent="0.25">
      <c r="E338" s="80"/>
    </row>
    <row r="339" spans="5:5" ht="15.75" customHeight="1" x14ac:dyDescent="0.25">
      <c r="E339" s="80"/>
    </row>
    <row r="340" spans="5:5" ht="15.75" customHeight="1" x14ac:dyDescent="0.25">
      <c r="E340" s="80"/>
    </row>
    <row r="341" spans="5:5" ht="15.75" customHeight="1" x14ac:dyDescent="0.25">
      <c r="E341" s="80"/>
    </row>
    <row r="342" spans="5:5" ht="15.75" customHeight="1" x14ac:dyDescent="0.25">
      <c r="E342" s="80"/>
    </row>
    <row r="343" spans="5:5" ht="15.75" customHeight="1" x14ac:dyDescent="0.25">
      <c r="E343" s="80"/>
    </row>
    <row r="344" spans="5:5" ht="15.75" customHeight="1" x14ac:dyDescent="0.25">
      <c r="E344" s="80"/>
    </row>
    <row r="345" spans="5:5" ht="15.75" customHeight="1" x14ac:dyDescent="0.25">
      <c r="E345" s="80"/>
    </row>
    <row r="346" spans="5:5" ht="15.75" customHeight="1" x14ac:dyDescent="0.25">
      <c r="E346" s="80"/>
    </row>
    <row r="347" spans="5:5" ht="15.75" customHeight="1" x14ac:dyDescent="0.25">
      <c r="E347" s="80"/>
    </row>
    <row r="348" spans="5:5" ht="15.75" customHeight="1" x14ac:dyDescent="0.25">
      <c r="E348" s="80"/>
    </row>
    <row r="349" spans="5:5" ht="15.75" customHeight="1" x14ac:dyDescent="0.25">
      <c r="E349" s="80"/>
    </row>
    <row r="350" spans="5:5" ht="15.75" customHeight="1" x14ac:dyDescent="0.25">
      <c r="E350" s="80"/>
    </row>
    <row r="351" spans="5:5" ht="15.75" customHeight="1" x14ac:dyDescent="0.25">
      <c r="E351" s="80"/>
    </row>
    <row r="352" spans="5:5" ht="15.75" customHeight="1" x14ac:dyDescent="0.25">
      <c r="E352" s="80"/>
    </row>
    <row r="353" spans="5:5" ht="15.75" customHeight="1" x14ac:dyDescent="0.25">
      <c r="E353" s="80"/>
    </row>
    <row r="354" spans="5:5" ht="15.75" customHeight="1" x14ac:dyDescent="0.25">
      <c r="E354" s="80"/>
    </row>
    <row r="355" spans="5:5" ht="15.75" customHeight="1" x14ac:dyDescent="0.25">
      <c r="E355" s="80"/>
    </row>
    <row r="356" spans="5:5" ht="15.75" customHeight="1" x14ac:dyDescent="0.25">
      <c r="E356" s="80"/>
    </row>
    <row r="357" spans="5:5" ht="15.75" customHeight="1" x14ac:dyDescent="0.25">
      <c r="E357" s="80"/>
    </row>
    <row r="358" spans="5:5" ht="15.75" customHeight="1" x14ac:dyDescent="0.25">
      <c r="E358" s="80"/>
    </row>
    <row r="359" spans="5:5" ht="15.75" customHeight="1" x14ac:dyDescent="0.25">
      <c r="E359" s="80"/>
    </row>
    <row r="360" spans="5:5" ht="15.75" customHeight="1" x14ac:dyDescent="0.25">
      <c r="E360" s="80"/>
    </row>
    <row r="361" spans="5:5" ht="15.75" customHeight="1" x14ac:dyDescent="0.25">
      <c r="E361" s="80"/>
    </row>
    <row r="362" spans="5:5" ht="15.75" customHeight="1" x14ac:dyDescent="0.25">
      <c r="E362" s="80"/>
    </row>
    <row r="363" spans="5:5" ht="15.75" customHeight="1" x14ac:dyDescent="0.25">
      <c r="E363" s="80"/>
    </row>
    <row r="364" spans="5:5" ht="15.75" customHeight="1" x14ac:dyDescent="0.25">
      <c r="E364" s="80"/>
    </row>
    <row r="365" spans="5:5" ht="15.75" customHeight="1" x14ac:dyDescent="0.25">
      <c r="E365" s="80"/>
    </row>
    <row r="366" spans="5:5" ht="15.75" customHeight="1" x14ac:dyDescent="0.25">
      <c r="E366" s="80"/>
    </row>
    <row r="367" spans="5:5" ht="15.75" customHeight="1" x14ac:dyDescent="0.25">
      <c r="E367" s="80"/>
    </row>
    <row r="368" spans="5:5" ht="15.75" customHeight="1" x14ac:dyDescent="0.25">
      <c r="E368" s="80"/>
    </row>
    <row r="369" spans="5:5" ht="15.75" customHeight="1" x14ac:dyDescent="0.25">
      <c r="E369" s="80"/>
    </row>
    <row r="370" spans="5:5" ht="15.75" customHeight="1" x14ac:dyDescent="0.25">
      <c r="E370" s="80"/>
    </row>
    <row r="371" spans="5:5" ht="15.75" customHeight="1" x14ac:dyDescent="0.25">
      <c r="E371" s="80"/>
    </row>
    <row r="372" spans="5:5" ht="15.75" customHeight="1" x14ac:dyDescent="0.25">
      <c r="E372" s="80"/>
    </row>
    <row r="373" spans="5:5" ht="15.75" customHeight="1" x14ac:dyDescent="0.25">
      <c r="E373" s="80"/>
    </row>
    <row r="374" spans="5:5" ht="15.75" customHeight="1" x14ac:dyDescent="0.25">
      <c r="E374" s="80"/>
    </row>
    <row r="375" spans="5:5" ht="15.75" customHeight="1" x14ac:dyDescent="0.25">
      <c r="E375" s="80"/>
    </row>
    <row r="376" spans="5:5" ht="15.75" customHeight="1" x14ac:dyDescent="0.25">
      <c r="E376" s="80"/>
    </row>
    <row r="377" spans="5:5" ht="15.75" customHeight="1" x14ac:dyDescent="0.25">
      <c r="E377" s="80"/>
    </row>
    <row r="378" spans="5:5" ht="15.75" customHeight="1" x14ac:dyDescent="0.25">
      <c r="E378" s="80"/>
    </row>
    <row r="379" spans="5:5" ht="15.75" customHeight="1" x14ac:dyDescent="0.25">
      <c r="E379" s="80"/>
    </row>
    <row r="380" spans="5:5" ht="15.75" customHeight="1" x14ac:dyDescent="0.25">
      <c r="E380" s="80"/>
    </row>
    <row r="381" spans="5:5" ht="15.75" customHeight="1" x14ac:dyDescent="0.25">
      <c r="E381" s="80"/>
    </row>
    <row r="382" spans="5:5" ht="15.75" customHeight="1" x14ac:dyDescent="0.25">
      <c r="E382" s="80"/>
    </row>
    <row r="383" spans="5:5" ht="15.75" customHeight="1" x14ac:dyDescent="0.25">
      <c r="E383" s="80"/>
    </row>
    <row r="384" spans="5:5" ht="15.75" customHeight="1" x14ac:dyDescent="0.25">
      <c r="E384" s="80"/>
    </row>
    <row r="385" spans="5:5" ht="15.75" customHeight="1" x14ac:dyDescent="0.25">
      <c r="E385" s="80"/>
    </row>
    <row r="386" spans="5:5" ht="15.75" customHeight="1" x14ac:dyDescent="0.25">
      <c r="E386" s="80"/>
    </row>
    <row r="387" spans="5:5" ht="15.75" customHeight="1" x14ac:dyDescent="0.25">
      <c r="E387" s="80"/>
    </row>
    <row r="388" spans="5:5" ht="15.75" customHeight="1" x14ac:dyDescent="0.25">
      <c r="E388" s="80"/>
    </row>
    <row r="389" spans="5:5" ht="15.75" customHeight="1" x14ac:dyDescent="0.25">
      <c r="E389" s="80"/>
    </row>
    <row r="390" spans="5:5" ht="15.75" customHeight="1" x14ac:dyDescent="0.25">
      <c r="E390" s="80"/>
    </row>
    <row r="391" spans="5:5" ht="15.75" customHeight="1" x14ac:dyDescent="0.25">
      <c r="E391" s="80"/>
    </row>
    <row r="392" spans="5:5" ht="15.75" customHeight="1" x14ac:dyDescent="0.25">
      <c r="E392" s="80"/>
    </row>
    <row r="393" spans="5:5" ht="15.75" customHeight="1" x14ac:dyDescent="0.25">
      <c r="E393" s="80"/>
    </row>
    <row r="394" spans="5:5" ht="15.75" customHeight="1" x14ac:dyDescent="0.25">
      <c r="E394" s="80"/>
    </row>
    <row r="395" spans="5:5" ht="15.75" customHeight="1" x14ac:dyDescent="0.25">
      <c r="E395" s="80"/>
    </row>
    <row r="396" spans="5:5" ht="15.75" customHeight="1" x14ac:dyDescent="0.25">
      <c r="E396" s="80"/>
    </row>
    <row r="397" spans="5:5" ht="15.75" customHeight="1" x14ac:dyDescent="0.25">
      <c r="E397" s="80"/>
    </row>
    <row r="398" spans="5:5" ht="15.75" customHeight="1" x14ac:dyDescent="0.25">
      <c r="E398" s="80"/>
    </row>
    <row r="399" spans="5:5" ht="15.75" customHeight="1" x14ac:dyDescent="0.25">
      <c r="E399" s="80"/>
    </row>
    <row r="400" spans="5:5" ht="15.75" customHeight="1" x14ac:dyDescent="0.25">
      <c r="E400" s="80"/>
    </row>
    <row r="401" spans="5:5" ht="15.75" customHeight="1" x14ac:dyDescent="0.25">
      <c r="E401" s="80"/>
    </row>
    <row r="402" spans="5:5" ht="15.75" customHeight="1" x14ac:dyDescent="0.25">
      <c r="E402" s="80"/>
    </row>
    <row r="403" spans="5:5" ht="15.75" customHeight="1" x14ac:dyDescent="0.25">
      <c r="E403" s="80"/>
    </row>
    <row r="404" spans="5:5" ht="15.75" customHeight="1" x14ac:dyDescent="0.25">
      <c r="E404" s="80"/>
    </row>
    <row r="405" spans="5:5" ht="15.75" customHeight="1" x14ac:dyDescent="0.25">
      <c r="E405" s="80"/>
    </row>
    <row r="406" spans="5:5" ht="15.75" customHeight="1" x14ac:dyDescent="0.25">
      <c r="E406" s="80"/>
    </row>
    <row r="407" spans="5:5" ht="15.75" customHeight="1" x14ac:dyDescent="0.25">
      <c r="E407" s="80"/>
    </row>
    <row r="408" spans="5:5" ht="15.75" customHeight="1" x14ac:dyDescent="0.25">
      <c r="E408" s="80"/>
    </row>
    <row r="409" spans="5:5" ht="15.75" customHeight="1" x14ac:dyDescent="0.25">
      <c r="E409" s="80"/>
    </row>
    <row r="410" spans="5:5" ht="15.75" customHeight="1" x14ac:dyDescent="0.25">
      <c r="E410" s="80"/>
    </row>
    <row r="411" spans="5:5" ht="15.75" customHeight="1" x14ac:dyDescent="0.25">
      <c r="E411" s="80"/>
    </row>
    <row r="412" spans="5:5" ht="15.75" customHeight="1" x14ac:dyDescent="0.25">
      <c r="E412" s="80"/>
    </row>
    <row r="413" spans="5:5" ht="15.75" customHeight="1" x14ac:dyDescent="0.25">
      <c r="E413" s="80"/>
    </row>
    <row r="414" spans="5:5" ht="15.75" customHeight="1" x14ac:dyDescent="0.25">
      <c r="E414" s="80"/>
    </row>
    <row r="415" spans="5:5" ht="15.75" customHeight="1" x14ac:dyDescent="0.25">
      <c r="E415" s="80"/>
    </row>
    <row r="416" spans="5:5" ht="15.75" customHeight="1" x14ac:dyDescent="0.25">
      <c r="E416" s="80"/>
    </row>
    <row r="417" spans="5:5" ht="15.75" customHeight="1" x14ac:dyDescent="0.25">
      <c r="E417" s="80"/>
    </row>
    <row r="418" spans="5:5" ht="15.75" customHeight="1" x14ac:dyDescent="0.25">
      <c r="E418" s="80"/>
    </row>
    <row r="419" spans="5:5" ht="15.75" customHeight="1" x14ac:dyDescent="0.25">
      <c r="E419" s="80"/>
    </row>
    <row r="420" spans="5:5" ht="15.75" customHeight="1" x14ac:dyDescent="0.25">
      <c r="E420" s="80"/>
    </row>
    <row r="421" spans="5:5" ht="15.75" customHeight="1" x14ac:dyDescent="0.25">
      <c r="E421" s="80"/>
    </row>
    <row r="422" spans="5:5" ht="15.75" customHeight="1" x14ac:dyDescent="0.25">
      <c r="E422" s="80"/>
    </row>
    <row r="423" spans="5:5" ht="15.75" customHeight="1" x14ac:dyDescent="0.25">
      <c r="E423" s="80"/>
    </row>
    <row r="424" spans="5:5" ht="15.75" customHeight="1" x14ac:dyDescent="0.25">
      <c r="E424" s="80"/>
    </row>
    <row r="425" spans="5:5" ht="15.75" customHeight="1" x14ac:dyDescent="0.25">
      <c r="E425" s="80"/>
    </row>
    <row r="426" spans="5:5" ht="15.75" customHeight="1" x14ac:dyDescent="0.25">
      <c r="E426" s="80"/>
    </row>
    <row r="427" spans="5:5" ht="15.75" customHeight="1" x14ac:dyDescent="0.25">
      <c r="E427" s="80"/>
    </row>
    <row r="428" spans="5:5" ht="15.75" customHeight="1" x14ac:dyDescent="0.25">
      <c r="E428" s="80"/>
    </row>
    <row r="429" spans="5:5" ht="15.75" customHeight="1" x14ac:dyDescent="0.25">
      <c r="E429" s="80"/>
    </row>
    <row r="430" spans="5:5" ht="15.75" customHeight="1" x14ac:dyDescent="0.25">
      <c r="E430" s="80"/>
    </row>
    <row r="431" spans="5:5" ht="15.75" customHeight="1" x14ac:dyDescent="0.25">
      <c r="E431" s="80"/>
    </row>
    <row r="432" spans="5:5" ht="15.75" customHeight="1" x14ac:dyDescent="0.25">
      <c r="E432" s="80"/>
    </row>
    <row r="433" spans="5:5" ht="15.75" customHeight="1" x14ac:dyDescent="0.25">
      <c r="E433" s="80"/>
    </row>
    <row r="434" spans="5:5" ht="15.75" customHeight="1" x14ac:dyDescent="0.25">
      <c r="E434" s="80"/>
    </row>
    <row r="435" spans="5:5" ht="15.75" customHeight="1" x14ac:dyDescent="0.25">
      <c r="E435" s="80"/>
    </row>
    <row r="436" spans="5:5" ht="15.75" customHeight="1" x14ac:dyDescent="0.25">
      <c r="E436" s="80"/>
    </row>
    <row r="437" spans="5:5" ht="15.75" customHeight="1" x14ac:dyDescent="0.25">
      <c r="E437" s="80"/>
    </row>
    <row r="438" spans="5:5" ht="15.75" customHeight="1" x14ac:dyDescent="0.25">
      <c r="E438" s="80"/>
    </row>
    <row r="439" spans="5:5" ht="15.75" customHeight="1" x14ac:dyDescent="0.25">
      <c r="E439" s="80"/>
    </row>
    <row r="440" spans="5:5" ht="15.75" customHeight="1" x14ac:dyDescent="0.25">
      <c r="E440" s="80"/>
    </row>
    <row r="441" spans="5:5" ht="15.75" customHeight="1" x14ac:dyDescent="0.25">
      <c r="E441" s="80"/>
    </row>
    <row r="442" spans="5:5" ht="15.75" customHeight="1" x14ac:dyDescent="0.25">
      <c r="E442" s="80"/>
    </row>
    <row r="443" spans="5:5" ht="15.75" customHeight="1" x14ac:dyDescent="0.25">
      <c r="E443" s="80"/>
    </row>
    <row r="444" spans="5:5" ht="15.75" customHeight="1" x14ac:dyDescent="0.25">
      <c r="E444" s="80"/>
    </row>
    <row r="445" spans="5:5" ht="15.75" customHeight="1" x14ac:dyDescent="0.25">
      <c r="E445" s="80"/>
    </row>
    <row r="446" spans="5:5" ht="15.75" customHeight="1" x14ac:dyDescent="0.25">
      <c r="E446" s="80"/>
    </row>
    <row r="447" spans="5:5" ht="15.75" customHeight="1" x14ac:dyDescent="0.25">
      <c r="E447" s="80"/>
    </row>
    <row r="448" spans="5:5" ht="15.75" customHeight="1" x14ac:dyDescent="0.25">
      <c r="E448" s="80"/>
    </row>
    <row r="449" spans="5:5" ht="15.75" customHeight="1" x14ac:dyDescent="0.25">
      <c r="E449" s="80"/>
    </row>
    <row r="450" spans="5:5" ht="15.75" customHeight="1" x14ac:dyDescent="0.25">
      <c r="E450" s="80"/>
    </row>
    <row r="451" spans="5:5" ht="15.75" customHeight="1" x14ac:dyDescent="0.25">
      <c r="E451" s="80"/>
    </row>
    <row r="452" spans="5:5" ht="15.75" customHeight="1" x14ac:dyDescent="0.25">
      <c r="E452" s="80"/>
    </row>
    <row r="453" spans="5:5" ht="15.75" customHeight="1" x14ac:dyDescent="0.25">
      <c r="E453" s="80"/>
    </row>
    <row r="454" spans="5:5" ht="15.75" customHeight="1" x14ac:dyDescent="0.25">
      <c r="E454" s="80"/>
    </row>
    <row r="455" spans="5:5" ht="15.75" customHeight="1" x14ac:dyDescent="0.25">
      <c r="E455" s="80"/>
    </row>
    <row r="456" spans="5:5" ht="15.75" customHeight="1" x14ac:dyDescent="0.25">
      <c r="E456" s="80"/>
    </row>
    <row r="457" spans="5:5" ht="15.75" customHeight="1" x14ac:dyDescent="0.25">
      <c r="E457" s="80"/>
    </row>
    <row r="458" spans="5:5" ht="15.75" customHeight="1" x14ac:dyDescent="0.25">
      <c r="E458" s="80"/>
    </row>
    <row r="459" spans="5:5" ht="15.75" customHeight="1" x14ac:dyDescent="0.25">
      <c r="E459" s="80"/>
    </row>
    <row r="460" spans="5:5" ht="15.75" customHeight="1" x14ac:dyDescent="0.25">
      <c r="E460" s="80"/>
    </row>
    <row r="461" spans="5:5" ht="15.75" customHeight="1" x14ac:dyDescent="0.25">
      <c r="E461" s="80"/>
    </row>
    <row r="462" spans="5:5" ht="15.75" customHeight="1" x14ac:dyDescent="0.25">
      <c r="E462" s="80"/>
    </row>
    <row r="463" spans="5:5" ht="15.75" customHeight="1" x14ac:dyDescent="0.25">
      <c r="E463" s="80"/>
    </row>
    <row r="464" spans="5:5" ht="15.75" customHeight="1" x14ac:dyDescent="0.25">
      <c r="E464" s="80"/>
    </row>
    <row r="465" spans="5:5" ht="15.75" customHeight="1" x14ac:dyDescent="0.25">
      <c r="E465" s="80"/>
    </row>
    <row r="466" spans="5:5" ht="15.75" customHeight="1" x14ac:dyDescent="0.25">
      <c r="E466" s="80"/>
    </row>
    <row r="467" spans="5:5" ht="15.75" customHeight="1" x14ac:dyDescent="0.25">
      <c r="E467" s="80"/>
    </row>
    <row r="468" spans="5:5" ht="15.75" customHeight="1" x14ac:dyDescent="0.25">
      <c r="E468" s="80"/>
    </row>
    <row r="469" spans="5:5" ht="15.75" customHeight="1" x14ac:dyDescent="0.25">
      <c r="E469" s="80"/>
    </row>
    <row r="470" spans="5:5" ht="15.75" customHeight="1" x14ac:dyDescent="0.25">
      <c r="E470" s="80"/>
    </row>
    <row r="471" spans="5:5" ht="15.75" customHeight="1" x14ac:dyDescent="0.25">
      <c r="E471" s="80"/>
    </row>
    <row r="472" spans="5:5" ht="15.75" customHeight="1" x14ac:dyDescent="0.25">
      <c r="E472" s="80"/>
    </row>
    <row r="473" spans="5:5" ht="15.75" customHeight="1" x14ac:dyDescent="0.25">
      <c r="E473" s="80"/>
    </row>
    <row r="474" spans="5:5" ht="15.75" customHeight="1" x14ac:dyDescent="0.25">
      <c r="E474" s="80"/>
    </row>
    <row r="475" spans="5:5" ht="15.75" customHeight="1" x14ac:dyDescent="0.25">
      <c r="E475" s="80"/>
    </row>
    <row r="476" spans="5:5" ht="15.75" customHeight="1" x14ac:dyDescent="0.25">
      <c r="E476" s="80"/>
    </row>
    <row r="477" spans="5:5" ht="15.75" customHeight="1" x14ac:dyDescent="0.25">
      <c r="E477" s="80"/>
    </row>
    <row r="478" spans="5:5" ht="15.75" customHeight="1" x14ac:dyDescent="0.25">
      <c r="E478" s="80"/>
    </row>
    <row r="479" spans="5:5" ht="15.75" customHeight="1" x14ac:dyDescent="0.25">
      <c r="E479" s="80"/>
    </row>
    <row r="480" spans="5:5" ht="15.75" customHeight="1" x14ac:dyDescent="0.25">
      <c r="E480" s="80"/>
    </row>
    <row r="481" spans="5:5" ht="15.75" customHeight="1" x14ac:dyDescent="0.25">
      <c r="E481" s="80"/>
    </row>
    <row r="482" spans="5:5" ht="15.75" customHeight="1" x14ac:dyDescent="0.25">
      <c r="E482" s="80"/>
    </row>
    <row r="483" spans="5:5" ht="15.75" customHeight="1" x14ac:dyDescent="0.25">
      <c r="E483" s="80"/>
    </row>
    <row r="484" spans="5:5" ht="15.75" customHeight="1" x14ac:dyDescent="0.25">
      <c r="E484" s="80"/>
    </row>
    <row r="485" spans="5:5" ht="15.75" customHeight="1" x14ac:dyDescent="0.25">
      <c r="E485" s="80"/>
    </row>
    <row r="486" spans="5:5" ht="15.75" customHeight="1" x14ac:dyDescent="0.25">
      <c r="E486" s="80"/>
    </row>
    <row r="487" spans="5:5" ht="15.75" customHeight="1" x14ac:dyDescent="0.25">
      <c r="E487" s="80"/>
    </row>
    <row r="488" spans="5:5" ht="15.75" customHeight="1" x14ac:dyDescent="0.25">
      <c r="E488" s="80"/>
    </row>
    <row r="489" spans="5:5" ht="15.75" customHeight="1" x14ac:dyDescent="0.25">
      <c r="E489" s="80"/>
    </row>
    <row r="490" spans="5:5" ht="15.75" customHeight="1" x14ac:dyDescent="0.25">
      <c r="E490" s="80"/>
    </row>
    <row r="491" spans="5:5" ht="15.75" customHeight="1" x14ac:dyDescent="0.25">
      <c r="E491" s="80"/>
    </row>
    <row r="492" spans="5:5" ht="15.75" customHeight="1" x14ac:dyDescent="0.25">
      <c r="E492" s="80"/>
    </row>
    <row r="493" spans="5:5" ht="15.75" customHeight="1" x14ac:dyDescent="0.25">
      <c r="E493" s="80"/>
    </row>
    <row r="494" spans="5:5" ht="15.75" customHeight="1" x14ac:dyDescent="0.25">
      <c r="E494" s="80"/>
    </row>
    <row r="495" spans="5:5" ht="15.75" customHeight="1" x14ac:dyDescent="0.25">
      <c r="E495" s="80"/>
    </row>
    <row r="496" spans="5:5" ht="15.75" customHeight="1" x14ac:dyDescent="0.25">
      <c r="E496" s="80"/>
    </row>
    <row r="497" spans="5:5" ht="15.75" customHeight="1" x14ac:dyDescent="0.25">
      <c r="E497" s="80"/>
    </row>
    <row r="498" spans="5:5" ht="15.75" customHeight="1" x14ac:dyDescent="0.25">
      <c r="E498" s="80"/>
    </row>
    <row r="499" spans="5:5" ht="15.75" customHeight="1" x14ac:dyDescent="0.25">
      <c r="E499" s="80"/>
    </row>
    <row r="500" spans="5:5" ht="15.75" customHeight="1" x14ac:dyDescent="0.25">
      <c r="E500" s="80"/>
    </row>
    <row r="501" spans="5:5" ht="15.75" customHeight="1" x14ac:dyDescent="0.25">
      <c r="E501" s="80"/>
    </row>
    <row r="502" spans="5:5" ht="15.75" customHeight="1" x14ac:dyDescent="0.25">
      <c r="E502" s="80"/>
    </row>
    <row r="503" spans="5:5" ht="15.75" customHeight="1" x14ac:dyDescent="0.25">
      <c r="E503" s="80"/>
    </row>
    <row r="504" spans="5:5" ht="15.75" customHeight="1" x14ac:dyDescent="0.25">
      <c r="E504" s="80"/>
    </row>
    <row r="505" spans="5:5" ht="15.75" customHeight="1" x14ac:dyDescent="0.25">
      <c r="E505" s="80"/>
    </row>
    <row r="506" spans="5:5" ht="15.75" customHeight="1" x14ac:dyDescent="0.25">
      <c r="E506" s="80"/>
    </row>
    <row r="507" spans="5:5" ht="15.75" customHeight="1" x14ac:dyDescent="0.25">
      <c r="E507" s="80"/>
    </row>
    <row r="508" spans="5:5" ht="15.75" customHeight="1" x14ac:dyDescent="0.25">
      <c r="E508" s="80"/>
    </row>
    <row r="509" spans="5:5" ht="15.75" customHeight="1" x14ac:dyDescent="0.25">
      <c r="E509" s="80"/>
    </row>
    <row r="510" spans="5:5" ht="15.75" customHeight="1" x14ac:dyDescent="0.25">
      <c r="E510" s="80"/>
    </row>
    <row r="511" spans="5:5" ht="15.75" customHeight="1" x14ac:dyDescent="0.25">
      <c r="E511" s="80"/>
    </row>
    <row r="512" spans="5:5" ht="15.75" customHeight="1" x14ac:dyDescent="0.25">
      <c r="E512" s="80"/>
    </row>
    <row r="513" spans="5:5" ht="15.75" customHeight="1" x14ac:dyDescent="0.25">
      <c r="E513" s="80"/>
    </row>
    <row r="514" spans="5:5" ht="15.75" customHeight="1" x14ac:dyDescent="0.25">
      <c r="E514" s="80"/>
    </row>
    <row r="515" spans="5:5" ht="15.75" customHeight="1" x14ac:dyDescent="0.25">
      <c r="E515" s="80"/>
    </row>
    <row r="516" spans="5:5" ht="15.75" customHeight="1" x14ac:dyDescent="0.25">
      <c r="E516" s="80"/>
    </row>
    <row r="517" spans="5:5" ht="15.75" customHeight="1" x14ac:dyDescent="0.25">
      <c r="E517" s="80"/>
    </row>
    <row r="518" spans="5:5" ht="15.75" customHeight="1" x14ac:dyDescent="0.25">
      <c r="E518" s="80"/>
    </row>
    <row r="519" spans="5:5" ht="15.75" customHeight="1" x14ac:dyDescent="0.25">
      <c r="E519" s="80"/>
    </row>
    <row r="520" spans="5:5" ht="15.75" customHeight="1" x14ac:dyDescent="0.25">
      <c r="E520" s="80"/>
    </row>
    <row r="521" spans="5:5" ht="15.75" customHeight="1" x14ac:dyDescent="0.25">
      <c r="E521" s="80"/>
    </row>
    <row r="522" spans="5:5" ht="15.75" customHeight="1" x14ac:dyDescent="0.25">
      <c r="E522" s="80"/>
    </row>
    <row r="523" spans="5:5" ht="15.75" customHeight="1" x14ac:dyDescent="0.25">
      <c r="E523" s="80"/>
    </row>
    <row r="524" spans="5:5" ht="15.75" customHeight="1" x14ac:dyDescent="0.25">
      <c r="E524" s="80"/>
    </row>
    <row r="525" spans="5:5" ht="15.75" customHeight="1" x14ac:dyDescent="0.25">
      <c r="E525" s="80"/>
    </row>
    <row r="526" spans="5:5" ht="15.75" customHeight="1" x14ac:dyDescent="0.25">
      <c r="E526" s="80"/>
    </row>
    <row r="527" spans="5:5" ht="15.75" customHeight="1" x14ac:dyDescent="0.25">
      <c r="E527" s="80"/>
    </row>
    <row r="528" spans="5:5" ht="15.75" customHeight="1" x14ac:dyDescent="0.25">
      <c r="E528" s="80"/>
    </row>
    <row r="529" spans="5:5" ht="15.75" customHeight="1" x14ac:dyDescent="0.25">
      <c r="E529" s="80"/>
    </row>
    <row r="530" spans="5:5" ht="15.75" customHeight="1" x14ac:dyDescent="0.25">
      <c r="E530" s="80"/>
    </row>
    <row r="531" spans="5:5" ht="15.75" customHeight="1" x14ac:dyDescent="0.25">
      <c r="E531" s="80"/>
    </row>
    <row r="532" spans="5:5" ht="15.75" customHeight="1" x14ac:dyDescent="0.25">
      <c r="E532" s="80"/>
    </row>
    <row r="533" spans="5:5" ht="15.75" customHeight="1" x14ac:dyDescent="0.25">
      <c r="E533" s="80"/>
    </row>
    <row r="534" spans="5:5" ht="15.75" customHeight="1" x14ac:dyDescent="0.25">
      <c r="E534" s="80"/>
    </row>
    <row r="535" spans="5:5" ht="15.75" customHeight="1" x14ac:dyDescent="0.25">
      <c r="E535" s="80"/>
    </row>
    <row r="536" spans="5:5" ht="15.75" customHeight="1" x14ac:dyDescent="0.25">
      <c r="E536" s="80"/>
    </row>
    <row r="537" spans="5:5" ht="15.75" customHeight="1" x14ac:dyDescent="0.25">
      <c r="E537" s="80"/>
    </row>
    <row r="538" spans="5:5" ht="15.75" customHeight="1" x14ac:dyDescent="0.25">
      <c r="E538" s="80"/>
    </row>
    <row r="539" spans="5:5" ht="15.75" customHeight="1" x14ac:dyDescent="0.25">
      <c r="E539" s="80"/>
    </row>
    <row r="540" spans="5:5" ht="15.75" customHeight="1" x14ac:dyDescent="0.25">
      <c r="E540" s="80"/>
    </row>
    <row r="541" spans="5:5" ht="15.75" customHeight="1" x14ac:dyDescent="0.25">
      <c r="E541" s="80"/>
    </row>
    <row r="542" spans="5:5" ht="15.75" customHeight="1" x14ac:dyDescent="0.25">
      <c r="E542" s="80"/>
    </row>
    <row r="543" spans="5:5" ht="15.75" customHeight="1" x14ac:dyDescent="0.25">
      <c r="E543" s="80"/>
    </row>
    <row r="544" spans="5:5" ht="15.75" customHeight="1" x14ac:dyDescent="0.25">
      <c r="E544" s="80"/>
    </row>
    <row r="545" spans="5:5" ht="15.75" customHeight="1" x14ac:dyDescent="0.25">
      <c r="E545" s="80"/>
    </row>
    <row r="546" spans="5:5" ht="15.75" customHeight="1" x14ac:dyDescent="0.25">
      <c r="E546" s="80"/>
    </row>
    <row r="547" spans="5:5" ht="15.75" customHeight="1" x14ac:dyDescent="0.25">
      <c r="E547" s="80"/>
    </row>
    <row r="548" spans="5:5" ht="15.75" customHeight="1" x14ac:dyDescent="0.25">
      <c r="E548" s="80"/>
    </row>
    <row r="549" spans="5:5" ht="15.75" customHeight="1" x14ac:dyDescent="0.25">
      <c r="E549" s="80"/>
    </row>
    <row r="550" spans="5:5" ht="15.75" customHeight="1" x14ac:dyDescent="0.25">
      <c r="E550" s="80"/>
    </row>
    <row r="551" spans="5:5" ht="15.75" customHeight="1" x14ac:dyDescent="0.25">
      <c r="E551" s="80"/>
    </row>
    <row r="552" spans="5:5" ht="15.75" customHeight="1" x14ac:dyDescent="0.25">
      <c r="E552" s="80"/>
    </row>
    <row r="553" spans="5:5" ht="15.75" customHeight="1" x14ac:dyDescent="0.25">
      <c r="E553" s="80"/>
    </row>
    <row r="554" spans="5:5" ht="15.75" customHeight="1" x14ac:dyDescent="0.25">
      <c r="E554" s="80"/>
    </row>
    <row r="555" spans="5:5" ht="15.75" customHeight="1" x14ac:dyDescent="0.25">
      <c r="E555" s="80"/>
    </row>
    <row r="556" spans="5:5" ht="15.75" customHeight="1" x14ac:dyDescent="0.25">
      <c r="E556" s="80"/>
    </row>
    <row r="557" spans="5:5" ht="15.75" customHeight="1" x14ac:dyDescent="0.25">
      <c r="E557" s="80"/>
    </row>
    <row r="558" spans="5:5" ht="15.75" customHeight="1" x14ac:dyDescent="0.25">
      <c r="E558" s="80"/>
    </row>
    <row r="559" spans="5:5" ht="15.75" customHeight="1" x14ac:dyDescent="0.25">
      <c r="E559" s="80"/>
    </row>
    <row r="560" spans="5:5" ht="15.75" customHeight="1" x14ac:dyDescent="0.25">
      <c r="E560" s="80"/>
    </row>
    <row r="561" spans="5:5" ht="15.75" customHeight="1" x14ac:dyDescent="0.25">
      <c r="E561" s="80"/>
    </row>
    <row r="562" spans="5:5" ht="15.75" customHeight="1" x14ac:dyDescent="0.25">
      <c r="E562" s="80"/>
    </row>
    <row r="563" spans="5:5" ht="15.75" customHeight="1" x14ac:dyDescent="0.25">
      <c r="E563" s="80"/>
    </row>
    <row r="564" spans="5:5" ht="15.75" customHeight="1" x14ac:dyDescent="0.25">
      <c r="E564" s="80"/>
    </row>
    <row r="565" spans="5:5" ht="15.75" customHeight="1" x14ac:dyDescent="0.25">
      <c r="E565" s="80"/>
    </row>
    <row r="566" spans="5:5" ht="15.75" customHeight="1" x14ac:dyDescent="0.25">
      <c r="E566" s="80"/>
    </row>
    <row r="567" spans="5:5" ht="15.75" customHeight="1" x14ac:dyDescent="0.25">
      <c r="E567" s="80"/>
    </row>
    <row r="568" spans="5:5" ht="15.75" customHeight="1" x14ac:dyDescent="0.25">
      <c r="E568" s="80"/>
    </row>
    <row r="569" spans="5:5" ht="15.75" customHeight="1" x14ac:dyDescent="0.25">
      <c r="E569" s="80"/>
    </row>
    <row r="570" spans="5:5" ht="15.75" customHeight="1" x14ac:dyDescent="0.25">
      <c r="E570" s="80"/>
    </row>
    <row r="571" spans="5:5" ht="15.75" customHeight="1" x14ac:dyDescent="0.25">
      <c r="E571" s="80"/>
    </row>
    <row r="572" spans="5:5" ht="15.75" customHeight="1" x14ac:dyDescent="0.25">
      <c r="E572" s="80"/>
    </row>
    <row r="573" spans="5:5" ht="15.75" customHeight="1" x14ac:dyDescent="0.25">
      <c r="E573" s="80"/>
    </row>
    <row r="574" spans="5:5" ht="15.75" customHeight="1" x14ac:dyDescent="0.25">
      <c r="E574" s="80"/>
    </row>
    <row r="575" spans="5:5" ht="15.75" customHeight="1" x14ac:dyDescent="0.25">
      <c r="E575" s="80"/>
    </row>
    <row r="576" spans="5:5" ht="15.75" customHeight="1" x14ac:dyDescent="0.25">
      <c r="E576" s="80"/>
    </row>
    <row r="577" spans="5:5" ht="15.75" customHeight="1" x14ac:dyDescent="0.25">
      <c r="E577" s="80"/>
    </row>
    <row r="578" spans="5:5" ht="15.75" customHeight="1" x14ac:dyDescent="0.25">
      <c r="E578" s="80"/>
    </row>
    <row r="579" spans="5:5" ht="15.75" customHeight="1" x14ac:dyDescent="0.25">
      <c r="E579" s="80"/>
    </row>
    <row r="580" spans="5:5" ht="15.75" customHeight="1" x14ac:dyDescent="0.25">
      <c r="E580" s="80"/>
    </row>
    <row r="581" spans="5:5" ht="15.75" customHeight="1" x14ac:dyDescent="0.25">
      <c r="E581" s="80"/>
    </row>
    <row r="582" spans="5:5" ht="15.75" customHeight="1" x14ac:dyDescent="0.25">
      <c r="E582" s="80"/>
    </row>
    <row r="583" spans="5:5" ht="15.75" customHeight="1" x14ac:dyDescent="0.25">
      <c r="E583" s="80"/>
    </row>
    <row r="584" spans="5:5" ht="15.75" customHeight="1" x14ac:dyDescent="0.25">
      <c r="E584" s="80"/>
    </row>
    <row r="585" spans="5:5" ht="15.75" customHeight="1" x14ac:dyDescent="0.25">
      <c r="E585" s="80"/>
    </row>
    <row r="586" spans="5:5" ht="15.75" customHeight="1" x14ac:dyDescent="0.25">
      <c r="E586" s="80"/>
    </row>
    <row r="587" spans="5:5" ht="15.75" customHeight="1" x14ac:dyDescent="0.25">
      <c r="E587" s="80"/>
    </row>
    <row r="588" spans="5:5" ht="15.75" customHeight="1" x14ac:dyDescent="0.25">
      <c r="E588" s="80"/>
    </row>
    <row r="589" spans="5:5" ht="15.75" customHeight="1" x14ac:dyDescent="0.25">
      <c r="E589" s="80"/>
    </row>
    <row r="590" spans="5:5" ht="15.75" customHeight="1" x14ac:dyDescent="0.25">
      <c r="E590" s="80"/>
    </row>
    <row r="591" spans="5:5" ht="15.75" customHeight="1" x14ac:dyDescent="0.25">
      <c r="E591" s="80"/>
    </row>
    <row r="592" spans="5:5" ht="15.75" customHeight="1" x14ac:dyDescent="0.25">
      <c r="E592" s="80"/>
    </row>
    <row r="593" spans="5:5" ht="15.75" customHeight="1" x14ac:dyDescent="0.25">
      <c r="E593" s="80"/>
    </row>
    <row r="594" spans="5:5" ht="15.75" customHeight="1" x14ac:dyDescent="0.25">
      <c r="E594" s="80"/>
    </row>
    <row r="595" spans="5:5" ht="15.75" customHeight="1" x14ac:dyDescent="0.25">
      <c r="E595" s="80"/>
    </row>
    <row r="596" spans="5:5" ht="15.75" customHeight="1" x14ac:dyDescent="0.25">
      <c r="E596" s="80"/>
    </row>
    <row r="597" spans="5:5" ht="15.75" customHeight="1" x14ac:dyDescent="0.25">
      <c r="E597" s="80"/>
    </row>
    <row r="598" spans="5:5" ht="15.75" customHeight="1" x14ac:dyDescent="0.25">
      <c r="E598" s="80"/>
    </row>
    <row r="599" spans="5:5" ht="15.75" customHeight="1" x14ac:dyDescent="0.25">
      <c r="E599" s="80"/>
    </row>
    <row r="600" spans="5:5" ht="15.75" customHeight="1" x14ac:dyDescent="0.25">
      <c r="E600" s="80"/>
    </row>
    <row r="601" spans="5:5" ht="15.75" customHeight="1" x14ac:dyDescent="0.25">
      <c r="E601" s="80"/>
    </row>
    <row r="602" spans="5:5" ht="15.75" customHeight="1" x14ac:dyDescent="0.25">
      <c r="E602" s="80"/>
    </row>
    <row r="603" spans="5:5" ht="15.75" customHeight="1" x14ac:dyDescent="0.25">
      <c r="E603" s="80"/>
    </row>
    <row r="604" spans="5:5" ht="15.75" customHeight="1" x14ac:dyDescent="0.25">
      <c r="E604" s="80"/>
    </row>
    <row r="605" spans="5:5" ht="15.75" customHeight="1" x14ac:dyDescent="0.25">
      <c r="E605" s="80"/>
    </row>
    <row r="606" spans="5:5" ht="15.75" customHeight="1" x14ac:dyDescent="0.25">
      <c r="E606" s="80"/>
    </row>
    <row r="607" spans="5:5" ht="15.75" customHeight="1" x14ac:dyDescent="0.25">
      <c r="E607" s="80"/>
    </row>
    <row r="608" spans="5:5" ht="15.75" customHeight="1" x14ac:dyDescent="0.25">
      <c r="E608" s="80"/>
    </row>
    <row r="609" spans="5:5" ht="15.75" customHeight="1" x14ac:dyDescent="0.25">
      <c r="E609" s="80"/>
    </row>
    <row r="610" spans="5:5" ht="15.75" customHeight="1" x14ac:dyDescent="0.25">
      <c r="E610" s="80"/>
    </row>
    <row r="611" spans="5:5" ht="15.75" customHeight="1" x14ac:dyDescent="0.25">
      <c r="E611" s="80"/>
    </row>
    <row r="612" spans="5:5" ht="15.75" customHeight="1" x14ac:dyDescent="0.25">
      <c r="E612" s="80"/>
    </row>
    <row r="613" spans="5:5" ht="15.75" customHeight="1" x14ac:dyDescent="0.25">
      <c r="E613" s="80"/>
    </row>
    <row r="614" spans="5:5" ht="15.75" customHeight="1" x14ac:dyDescent="0.25">
      <c r="E614" s="80"/>
    </row>
    <row r="615" spans="5:5" ht="15.75" customHeight="1" x14ac:dyDescent="0.25">
      <c r="E615" s="80"/>
    </row>
    <row r="616" spans="5:5" ht="15.75" customHeight="1" x14ac:dyDescent="0.25">
      <c r="E616" s="80"/>
    </row>
    <row r="617" spans="5:5" ht="15.75" customHeight="1" x14ac:dyDescent="0.25">
      <c r="E617" s="80"/>
    </row>
    <row r="618" spans="5:5" ht="15.75" customHeight="1" x14ac:dyDescent="0.25">
      <c r="E618" s="80"/>
    </row>
    <row r="619" spans="5:5" ht="15.75" customHeight="1" x14ac:dyDescent="0.25">
      <c r="E619" s="80"/>
    </row>
    <row r="620" spans="5:5" ht="15.75" customHeight="1" x14ac:dyDescent="0.25">
      <c r="E620" s="80"/>
    </row>
    <row r="621" spans="5:5" ht="15.75" customHeight="1" x14ac:dyDescent="0.25">
      <c r="E621" s="80"/>
    </row>
    <row r="622" spans="5:5" ht="15.75" customHeight="1" x14ac:dyDescent="0.25">
      <c r="E622" s="80"/>
    </row>
    <row r="623" spans="5:5" ht="15.75" customHeight="1" x14ac:dyDescent="0.25">
      <c r="E623" s="80"/>
    </row>
    <row r="624" spans="5:5" ht="15.75" customHeight="1" x14ac:dyDescent="0.25">
      <c r="E624" s="80"/>
    </row>
    <row r="625" spans="5:5" ht="15.75" customHeight="1" x14ac:dyDescent="0.25">
      <c r="E625" s="80"/>
    </row>
    <row r="626" spans="5:5" ht="15.75" customHeight="1" x14ac:dyDescent="0.25">
      <c r="E626" s="80"/>
    </row>
    <row r="627" spans="5:5" ht="15.75" customHeight="1" x14ac:dyDescent="0.25">
      <c r="E627" s="80"/>
    </row>
    <row r="628" spans="5:5" ht="15.75" customHeight="1" x14ac:dyDescent="0.25">
      <c r="E628" s="80"/>
    </row>
    <row r="629" spans="5:5" ht="15.75" customHeight="1" x14ac:dyDescent="0.25">
      <c r="E629" s="80"/>
    </row>
    <row r="630" spans="5:5" ht="15.75" customHeight="1" x14ac:dyDescent="0.25">
      <c r="E630" s="80"/>
    </row>
    <row r="631" spans="5:5" ht="15.75" customHeight="1" x14ac:dyDescent="0.25">
      <c r="E631" s="80"/>
    </row>
    <row r="632" spans="5:5" ht="15.75" customHeight="1" x14ac:dyDescent="0.25">
      <c r="E632" s="80"/>
    </row>
    <row r="633" spans="5:5" ht="15.75" customHeight="1" x14ac:dyDescent="0.25">
      <c r="E633" s="80"/>
    </row>
    <row r="634" spans="5:5" ht="15.75" customHeight="1" x14ac:dyDescent="0.25">
      <c r="E634" s="80"/>
    </row>
    <row r="635" spans="5:5" ht="15.75" customHeight="1" x14ac:dyDescent="0.25">
      <c r="E635" s="80"/>
    </row>
    <row r="636" spans="5:5" ht="15.75" customHeight="1" x14ac:dyDescent="0.25">
      <c r="E636" s="80"/>
    </row>
    <row r="637" spans="5:5" ht="15.75" customHeight="1" x14ac:dyDescent="0.25">
      <c r="E637" s="80"/>
    </row>
    <row r="638" spans="5:5" ht="15.75" customHeight="1" x14ac:dyDescent="0.25">
      <c r="E638" s="80"/>
    </row>
    <row r="639" spans="5:5" ht="15.75" customHeight="1" x14ac:dyDescent="0.25">
      <c r="E639" s="80"/>
    </row>
    <row r="640" spans="5:5" ht="15.75" customHeight="1" x14ac:dyDescent="0.25">
      <c r="E640" s="80"/>
    </row>
    <row r="641" spans="5:5" ht="15.75" customHeight="1" x14ac:dyDescent="0.25">
      <c r="E641" s="80"/>
    </row>
    <row r="642" spans="5:5" ht="15.75" customHeight="1" x14ac:dyDescent="0.25">
      <c r="E642" s="80"/>
    </row>
    <row r="643" spans="5:5" ht="15.75" customHeight="1" x14ac:dyDescent="0.25">
      <c r="E643" s="80"/>
    </row>
    <row r="644" spans="5:5" ht="15.75" customHeight="1" x14ac:dyDescent="0.25">
      <c r="E644" s="80"/>
    </row>
    <row r="645" spans="5:5" ht="15.75" customHeight="1" x14ac:dyDescent="0.25">
      <c r="E645" s="80"/>
    </row>
    <row r="646" spans="5:5" ht="15.75" customHeight="1" x14ac:dyDescent="0.25">
      <c r="E646" s="80"/>
    </row>
    <row r="647" spans="5:5" ht="15.75" customHeight="1" x14ac:dyDescent="0.25">
      <c r="E647" s="80"/>
    </row>
    <row r="648" spans="5:5" ht="15.75" customHeight="1" x14ac:dyDescent="0.25">
      <c r="E648" s="80"/>
    </row>
    <row r="649" spans="5:5" ht="15.75" customHeight="1" x14ac:dyDescent="0.25">
      <c r="E649" s="80"/>
    </row>
    <row r="650" spans="5:5" ht="15.75" customHeight="1" x14ac:dyDescent="0.25">
      <c r="E650" s="80"/>
    </row>
    <row r="651" spans="5:5" ht="15.75" customHeight="1" x14ac:dyDescent="0.25">
      <c r="E651" s="80"/>
    </row>
    <row r="652" spans="5:5" ht="15.75" customHeight="1" x14ac:dyDescent="0.25">
      <c r="E652" s="80"/>
    </row>
    <row r="653" spans="5:5" ht="15.75" customHeight="1" x14ac:dyDescent="0.25">
      <c r="E653" s="80"/>
    </row>
    <row r="654" spans="5:5" ht="15.75" customHeight="1" x14ac:dyDescent="0.25">
      <c r="E654" s="80"/>
    </row>
    <row r="655" spans="5:5" ht="15.75" customHeight="1" x14ac:dyDescent="0.25">
      <c r="E655" s="80"/>
    </row>
    <row r="656" spans="5:5" ht="15.75" customHeight="1" x14ac:dyDescent="0.25">
      <c r="E656" s="80"/>
    </row>
    <row r="657" spans="5:5" ht="15.75" customHeight="1" x14ac:dyDescent="0.25">
      <c r="E657" s="80"/>
    </row>
    <row r="658" spans="5:5" ht="15.75" customHeight="1" x14ac:dyDescent="0.25">
      <c r="E658" s="80"/>
    </row>
    <row r="659" spans="5:5" ht="15.75" customHeight="1" x14ac:dyDescent="0.25">
      <c r="E659" s="80"/>
    </row>
    <row r="660" spans="5:5" ht="15.75" customHeight="1" x14ac:dyDescent="0.25">
      <c r="E660" s="80"/>
    </row>
    <row r="661" spans="5:5" ht="15.75" customHeight="1" x14ac:dyDescent="0.25">
      <c r="E661" s="80"/>
    </row>
    <row r="662" spans="5:5" ht="15.75" customHeight="1" x14ac:dyDescent="0.25">
      <c r="E662" s="80"/>
    </row>
    <row r="663" spans="5:5" ht="15.75" customHeight="1" x14ac:dyDescent="0.25">
      <c r="E663" s="80"/>
    </row>
    <row r="664" spans="5:5" ht="15.75" customHeight="1" x14ac:dyDescent="0.25">
      <c r="E664" s="80"/>
    </row>
    <row r="665" spans="5:5" ht="15.75" customHeight="1" x14ac:dyDescent="0.25">
      <c r="E665" s="80"/>
    </row>
    <row r="666" spans="5:5" ht="15.75" customHeight="1" x14ac:dyDescent="0.25">
      <c r="E666" s="80"/>
    </row>
    <row r="667" spans="5:5" ht="15.75" customHeight="1" x14ac:dyDescent="0.25">
      <c r="E667" s="80"/>
    </row>
    <row r="668" spans="5:5" ht="15.75" customHeight="1" x14ac:dyDescent="0.25">
      <c r="E668" s="80"/>
    </row>
    <row r="669" spans="5:5" ht="15.75" customHeight="1" x14ac:dyDescent="0.25">
      <c r="E669" s="80"/>
    </row>
    <row r="670" spans="5:5" ht="15.75" customHeight="1" x14ac:dyDescent="0.25">
      <c r="E670" s="80"/>
    </row>
    <row r="671" spans="5:5" ht="15.75" customHeight="1" x14ac:dyDescent="0.25">
      <c r="E671" s="80"/>
    </row>
    <row r="672" spans="5:5" ht="15.75" customHeight="1" x14ac:dyDescent="0.25">
      <c r="E672" s="80"/>
    </row>
    <row r="673" spans="5:5" ht="15.75" customHeight="1" x14ac:dyDescent="0.25">
      <c r="E673" s="80"/>
    </row>
    <row r="674" spans="5:5" ht="15.75" customHeight="1" x14ac:dyDescent="0.25">
      <c r="E674" s="80"/>
    </row>
    <row r="675" spans="5:5" ht="15.75" customHeight="1" x14ac:dyDescent="0.25">
      <c r="E675" s="80"/>
    </row>
    <row r="676" spans="5:5" ht="15.75" customHeight="1" x14ac:dyDescent="0.25">
      <c r="E676" s="80"/>
    </row>
    <row r="677" spans="5:5" ht="15.75" customHeight="1" x14ac:dyDescent="0.25">
      <c r="E677" s="80"/>
    </row>
    <row r="678" spans="5:5" ht="15.75" customHeight="1" x14ac:dyDescent="0.25">
      <c r="E678" s="80"/>
    </row>
    <row r="679" spans="5:5" ht="15.75" customHeight="1" x14ac:dyDescent="0.25">
      <c r="E679" s="80"/>
    </row>
    <row r="680" spans="5:5" ht="15.75" customHeight="1" x14ac:dyDescent="0.25">
      <c r="E680" s="80"/>
    </row>
    <row r="681" spans="5:5" ht="15.75" customHeight="1" x14ac:dyDescent="0.25">
      <c r="E681" s="80"/>
    </row>
    <row r="682" spans="5:5" ht="15.75" customHeight="1" x14ac:dyDescent="0.25">
      <c r="E682" s="80"/>
    </row>
    <row r="683" spans="5:5" ht="15.75" customHeight="1" x14ac:dyDescent="0.25">
      <c r="E683" s="80"/>
    </row>
    <row r="684" spans="5:5" ht="15.75" customHeight="1" x14ac:dyDescent="0.25">
      <c r="E684" s="80"/>
    </row>
    <row r="685" spans="5:5" ht="15.75" customHeight="1" x14ac:dyDescent="0.25">
      <c r="E685" s="80"/>
    </row>
    <row r="686" spans="5:5" ht="15.75" customHeight="1" x14ac:dyDescent="0.25">
      <c r="E686" s="80"/>
    </row>
    <row r="687" spans="5:5" ht="15.75" customHeight="1" x14ac:dyDescent="0.25">
      <c r="E687" s="80"/>
    </row>
    <row r="688" spans="5:5" ht="15.75" customHeight="1" x14ac:dyDescent="0.25">
      <c r="E688" s="80"/>
    </row>
    <row r="689" spans="5:5" ht="15.75" customHeight="1" x14ac:dyDescent="0.25">
      <c r="E689" s="80"/>
    </row>
    <row r="690" spans="5:5" ht="15.75" customHeight="1" x14ac:dyDescent="0.25">
      <c r="E690" s="80"/>
    </row>
    <row r="691" spans="5:5" ht="15.75" customHeight="1" x14ac:dyDescent="0.25">
      <c r="E691" s="80"/>
    </row>
    <row r="692" spans="5:5" ht="15.75" customHeight="1" x14ac:dyDescent="0.25">
      <c r="E692" s="80"/>
    </row>
    <row r="693" spans="5:5" ht="15.75" customHeight="1" x14ac:dyDescent="0.25">
      <c r="E693" s="80"/>
    </row>
    <row r="694" spans="5:5" ht="15.75" customHeight="1" x14ac:dyDescent="0.25">
      <c r="E694" s="80"/>
    </row>
    <row r="695" spans="5:5" ht="15.75" customHeight="1" x14ac:dyDescent="0.25">
      <c r="E695" s="80"/>
    </row>
    <row r="696" spans="5:5" ht="15.75" customHeight="1" x14ac:dyDescent="0.25">
      <c r="E696" s="80"/>
    </row>
    <row r="697" spans="5:5" ht="15.75" customHeight="1" x14ac:dyDescent="0.25">
      <c r="E697" s="80"/>
    </row>
    <row r="698" spans="5:5" ht="15.75" customHeight="1" x14ac:dyDescent="0.25">
      <c r="E698" s="80"/>
    </row>
    <row r="699" spans="5:5" ht="15.75" customHeight="1" x14ac:dyDescent="0.25">
      <c r="E699" s="80"/>
    </row>
    <row r="700" spans="5:5" ht="15.75" customHeight="1" x14ac:dyDescent="0.25">
      <c r="E700" s="80"/>
    </row>
    <row r="701" spans="5:5" ht="15.75" customHeight="1" x14ac:dyDescent="0.25">
      <c r="E701" s="80"/>
    </row>
    <row r="702" spans="5:5" ht="15.75" customHeight="1" x14ac:dyDescent="0.25">
      <c r="E702" s="80"/>
    </row>
    <row r="703" spans="5:5" ht="15.75" customHeight="1" x14ac:dyDescent="0.25">
      <c r="E703" s="80"/>
    </row>
    <row r="704" spans="5:5" ht="15.75" customHeight="1" x14ac:dyDescent="0.25">
      <c r="E704" s="80"/>
    </row>
    <row r="705" spans="5:5" ht="15.75" customHeight="1" x14ac:dyDescent="0.25">
      <c r="E705" s="80"/>
    </row>
    <row r="706" spans="5:5" ht="15.75" customHeight="1" x14ac:dyDescent="0.25">
      <c r="E706" s="80"/>
    </row>
    <row r="707" spans="5:5" ht="15.75" customHeight="1" x14ac:dyDescent="0.25">
      <c r="E707" s="80"/>
    </row>
    <row r="708" spans="5:5" ht="15.75" customHeight="1" x14ac:dyDescent="0.25">
      <c r="E708" s="80"/>
    </row>
    <row r="709" spans="5:5" ht="15.75" customHeight="1" x14ac:dyDescent="0.25">
      <c r="E709" s="80"/>
    </row>
    <row r="710" spans="5:5" ht="15.75" customHeight="1" x14ac:dyDescent="0.25">
      <c r="E710" s="80"/>
    </row>
    <row r="711" spans="5:5" ht="15.75" customHeight="1" x14ac:dyDescent="0.25">
      <c r="E711" s="80"/>
    </row>
    <row r="712" spans="5:5" ht="15.75" customHeight="1" x14ac:dyDescent="0.25">
      <c r="E712" s="80"/>
    </row>
    <row r="713" spans="5:5" ht="15.75" customHeight="1" x14ac:dyDescent="0.25">
      <c r="E713" s="80"/>
    </row>
    <row r="714" spans="5:5" ht="15.75" customHeight="1" x14ac:dyDescent="0.25">
      <c r="E714" s="80"/>
    </row>
    <row r="715" spans="5:5" ht="15.75" customHeight="1" x14ac:dyDescent="0.25">
      <c r="E715" s="80"/>
    </row>
    <row r="716" spans="5:5" ht="15.75" customHeight="1" x14ac:dyDescent="0.25">
      <c r="E716" s="80"/>
    </row>
    <row r="717" spans="5:5" ht="15.75" customHeight="1" x14ac:dyDescent="0.25">
      <c r="E717" s="80"/>
    </row>
    <row r="718" spans="5:5" ht="15.75" customHeight="1" x14ac:dyDescent="0.25">
      <c r="E718" s="80"/>
    </row>
    <row r="719" spans="5:5" ht="15.75" customHeight="1" x14ac:dyDescent="0.25">
      <c r="E719" s="80"/>
    </row>
    <row r="720" spans="5:5" ht="15.75" customHeight="1" x14ac:dyDescent="0.25">
      <c r="E720" s="80"/>
    </row>
    <row r="721" spans="5:5" ht="15.75" customHeight="1" x14ac:dyDescent="0.25">
      <c r="E721" s="80"/>
    </row>
    <row r="722" spans="5:5" ht="15.75" customHeight="1" x14ac:dyDescent="0.25">
      <c r="E722" s="80"/>
    </row>
    <row r="723" spans="5:5" ht="15.75" customHeight="1" x14ac:dyDescent="0.25">
      <c r="E723" s="80"/>
    </row>
    <row r="724" spans="5:5" ht="15.75" customHeight="1" x14ac:dyDescent="0.25">
      <c r="E724" s="80"/>
    </row>
    <row r="725" spans="5:5" ht="15.75" customHeight="1" x14ac:dyDescent="0.25">
      <c r="E725" s="80"/>
    </row>
    <row r="726" spans="5:5" ht="15.75" customHeight="1" x14ac:dyDescent="0.25">
      <c r="E726" s="80"/>
    </row>
    <row r="727" spans="5:5" ht="15.75" customHeight="1" x14ac:dyDescent="0.25">
      <c r="E727" s="80"/>
    </row>
    <row r="728" spans="5:5" ht="15.75" customHeight="1" x14ac:dyDescent="0.25">
      <c r="E728" s="80"/>
    </row>
    <row r="729" spans="5:5" ht="15.75" customHeight="1" x14ac:dyDescent="0.25">
      <c r="E729" s="80"/>
    </row>
    <row r="730" spans="5:5" ht="15.75" customHeight="1" x14ac:dyDescent="0.25">
      <c r="E730" s="80"/>
    </row>
    <row r="731" spans="5:5" ht="15.75" customHeight="1" x14ac:dyDescent="0.25">
      <c r="E731" s="80"/>
    </row>
    <row r="732" spans="5:5" ht="15.75" customHeight="1" x14ac:dyDescent="0.25">
      <c r="E732" s="80"/>
    </row>
    <row r="733" spans="5:5" ht="15.75" customHeight="1" x14ac:dyDescent="0.25">
      <c r="E733" s="80"/>
    </row>
    <row r="734" spans="5:5" ht="15.75" customHeight="1" x14ac:dyDescent="0.25">
      <c r="E734" s="80"/>
    </row>
    <row r="735" spans="5:5" ht="15.75" customHeight="1" x14ac:dyDescent="0.25">
      <c r="E735" s="80"/>
    </row>
    <row r="736" spans="5:5" ht="15.75" customHeight="1" x14ac:dyDescent="0.25">
      <c r="E736" s="80"/>
    </row>
    <row r="737" spans="5:5" ht="15.75" customHeight="1" x14ac:dyDescent="0.25">
      <c r="E737" s="80"/>
    </row>
    <row r="738" spans="5:5" ht="15.75" customHeight="1" x14ac:dyDescent="0.25">
      <c r="E738" s="80"/>
    </row>
    <row r="739" spans="5:5" ht="15.75" customHeight="1" x14ac:dyDescent="0.25">
      <c r="E739" s="80"/>
    </row>
    <row r="740" spans="5:5" ht="15.75" customHeight="1" x14ac:dyDescent="0.25">
      <c r="E740" s="80"/>
    </row>
    <row r="741" spans="5:5" ht="15.75" customHeight="1" x14ac:dyDescent="0.25">
      <c r="E741" s="80"/>
    </row>
    <row r="742" spans="5:5" ht="15.75" customHeight="1" x14ac:dyDescent="0.25">
      <c r="E742" s="80"/>
    </row>
    <row r="743" spans="5:5" ht="15.75" customHeight="1" x14ac:dyDescent="0.25">
      <c r="E743" s="80"/>
    </row>
    <row r="744" spans="5:5" ht="15.75" customHeight="1" x14ac:dyDescent="0.25">
      <c r="E744" s="80"/>
    </row>
    <row r="745" spans="5:5" ht="15.75" customHeight="1" x14ac:dyDescent="0.25">
      <c r="E745" s="80"/>
    </row>
    <row r="746" spans="5:5" ht="15.75" customHeight="1" x14ac:dyDescent="0.25">
      <c r="E746" s="80"/>
    </row>
    <row r="747" spans="5:5" ht="15.75" customHeight="1" x14ac:dyDescent="0.25">
      <c r="E747" s="80"/>
    </row>
    <row r="748" spans="5:5" ht="15.75" customHeight="1" x14ac:dyDescent="0.25">
      <c r="E748" s="80"/>
    </row>
    <row r="749" spans="5:5" ht="15.75" customHeight="1" x14ac:dyDescent="0.25">
      <c r="E749" s="80"/>
    </row>
    <row r="750" spans="5:5" ht="15.75" customHeight="1" x14ac:dyDescent="0.25">
      <c r="E750" s="80"/>
    </row>
    <row r="751" spans="5:5" ht="15.75" customHeight="1" x14ac:dyDescent="0.25">
      <c r="E751" s="80"/>
    </row>
    <row r="752" spans="5:5" ht="15.75" customHeight="1" x14ac:dyDescent="0.25">
      <c r="E752" s="80"/>
    </row>
    <row r="753" spans="5:5" ht="15.75" customHeight="1" x14ac:dyDescent="0.25">
      <c r="E753" s="80"/>
    </row>
    <row r="754" spans="5:5" ht="15.75" customHeight="1" x14ac:dyDescent="0.25">
      <c r="E754" s="80"/>
    </row>
    <row r="755" spans="5:5" ht="15.75" customHeight="1" x14ac:dyDescent="0.25">
      <c r="E755" s="80"/>
    </row>
    <row r="756" spans="5:5" ht="15.75" customHeight="1" x14ac:dyDescent="0.25">
      <c r="E756" s="80"/>
    </row>
    <row r="757" spans="5:5" ht="15.75" customHeight="1" x14ac:dyDescent="0.25">
      <c r="E757" s="80"/>
    </row>
    <row r="758" spans="5:5" ht="15.75" customHeight="1" x14ac:dyDescent="0.25">
      <c r="E758" s="80"/>
    </row>
    <row r="759" spans="5:5" ht="15.75" customHeight="1" x14ac:dyDescent="0.25">
      <c r="E759" s="80"/>
    </row>
    <row r="760" spans="5:5" ht="15.75" customHeight="1" x14ac:dyDescent="0.25">
      <c r="E760" s="80"/>
    </row>
    <row r="761" spans="5:5" ht="15.75" customHeight="1" x14ac:dyDescent="0.25">
      <c r="E761" s="80"/>
    </row>
    <row r="762" spans="5:5" ht="15.75" customHeight="1" x14ac:dyDescent="0.25">
      <c r="E762" s="80"/>
    </row>
    <row r="763" spans="5:5" ht="15.75" customHeight="1" x14ac:dyDescent="0.25">
      <c r="E763" s="80"/>
    </row>
    <row r="764" spans="5:5" ht="15.75" customHeight="1" x14ac:dyDescent="0.25">
      <c r="E764" s="80"/>
    </row>
    <row r="765" spans="5:5" ht="15.75" customHeight="1" x14ac:dyDescent="0.25">
      <c r="E765" s="80"/>
    </row>
    <row r="766" spans="5:5" ht="15.75" customHeight="1" x14ac:dyDescent="0.25">
      <c r="E766" s="80"/>
    </row>
    <row r="767" spans="5:5" ht="15.75" customHeight="1" x14ac:dyDescent="0.25">
      <c r="E767" s="80"/>
    </row>
    <row r="768" spans="5:5" ht="15.75" customHeight="1" x14ac:dyDescent="0.25">
      <c r="E768" s="80"/>
    </row>
    <row r="769" spans="5:5" ht="15.75" customHeight="1" x14ac:dyDescent="0.25">
      <c r="E769" s="80"/>
    </row>
    <row r="770" spans="5:5" ht="15.75" customHeight="1" x14ac:dyDescent="0.25">
      <c r="E770" s="80"/>
    </row>
    <row r="771" spans="5:5" ht="15.75" customHeight="1" x14ac:dyDescent="0.25">
      <c r="E771" s="80"/>
    </row>
    <row r="772" spans="5:5" ht="15.75" customHeight="1" x14ac:dyDescent="0.25">
      <c r="E772" s="80"/>
    </row>
    <row r="773" spans="5:5" ht="15.75" customHeight="1" x14ac:dyDescent="0.25">
      <c r="E773" s="80"/>
    </row>
    <row r="774" spans="5:5" ht="15.75" customHeight="1" x14ac:dyDescent="0.25">
      <c r="E774" s="80"/>
    </row>
    <row r="775" spans="5:5" ht="15.75" customHeight="1" x14ac:dyDescent="0.25">
      <c r="E775" s="80"/>
    </row>
    <row r="776" spans="5:5" ht="15.75" customHeight="1" x14ac:dyDescent="0.25">
      <c r="E776" s="80"/>
    </row>
    <row r="777" spans="5:5" ht="15.75" customHeight="1" x14ac:dyDescent="0.25">
      <c r="E777" s="80"/>
    </row>
    <row r="778" spans="5:5" ht="15.75" customHeight="1" x14ac:dyDescent="0.25">
      <c r="E778" s="80"/>
    </row>
    <row r="779" spans="5:5" ht="15.75" customHeight="1" x14ac:dyDescent="0.25">
      <c r="E779" s="80"/>
    </row>
    <row r="780" spans="5:5" ht="15.75" customHeight="1" x14ac:dyDescent="0.25">
      <c r="E780" s="80"/>
    </row>
    <row r="781" spans="5:5" ht="15.75" customHeight="1" x14ac:dyDescent="0.25">
      <c r="E781" s="80"/>
    </row>
    <row r="782" spans="5:5" ht="15.75" customHeight="1" x14ac:dyDescent="0.25">
      <c r="E782" s="80"/>
    </row>
    <row r="783" spans="5:5" ht="15.75" customHeight="1" x14ac:dyDescent="0.25">
      <c r="E783" s="80"/>
    </row>
    <row r="784" spans="5:5" ht="15.75" customHeight="1" x14ac:dyDescent="0.25">
      <c r="E784" s="80"/>
    </row>
    <row r="785" spans="5:5" ht="15.75" customHeight="1" x14ac:dyDescent="0.25">
      <c r="E785" s="80"/>
    </row>
    <row r="786" spans="5:5" ht="15.75" customHeight="1" x14ac:dyDescent="0.25">
      <c r="E786" s="80"/>
    </row>
    <row r="787" spans="5:5" ht="15.75" customHeight="1" x14ac:dyDescent="0.25">
      <c r="E787" s="80"/>
    </row>
    <row r="788" spans="5:5" ht="15.75" customHeight="1" x14ac:dyDescent="0.25">
      <c r="E788" s="80"/>
    </row>
    <row r="789" spans="5:5" ht="15.75" customHeight="1" x14ac:dyDescent="0.25">
      <c r="E789" s="80"/>
    </row>
    <row r="790" spans="5:5" ht="15.75" customHeight="1" x14ac:dyDescent="0.25">
      <c r="E790" s="80"/>
    </row>
    <row r="791" spans="5:5" ht="15.75" customHeight="1" x14ac:dyDescent="0.25">
      <c r="E791" s="80"/>
    </row>
    <row r="792" spans="5:5" ht="15.75" customHeight="1" x14ac:dyDescent="0.25">
      <c r="E792" s="80"/>
    </row>
    <row r="793" spans="5:5" ht="15.75" customHeight="1" x14ac:dyDescent="0.25">
      <c r="E793" s="80"/>
    </row>
    <row r="794" spans="5:5" ht="15.75" customHeight="1" x14ac:dyDescent="0.25">
      <c r="E794" s="80"/>
    </row>
    <row r="795" spans="5:5" ht="15.75" customHeight="1" x14ac:dyDescent="0.25">
      <c r="E795" s="80"/>
    </row>
    <row r="796" spans="5:5" ht="15.75" customHeight="1" x14ac:dyDescent="0.25">
      <c r="E796" s="80"/>
    </row>
    <row r="797" spans="5:5" ht="15.75" customHeight="1" x14ac:dyDescent="0.25">
      <c r="E797" s="80"/>
    </row>
    <row r="798" spans="5:5" ht="15.75" customHeight="1" x14ac:dyDescent="0.25">
      <c r="E798" s="80"/>
    </row>
    <row r="799" spans="5:5" ht="15.75" customHeight="1" x14ac:dyDescent="0.25">
      <c r="E799" s="80"/>
    </row>
    <row r="800" spans="5:5" ht="15.75" customHeight="1" x14ac:dyDescent="0.25">
      <c r="E800" s="80"/>
    </row>
    <row r="801" spans="5:5" ht="15.75" customHeight="1" x14ac:dyDescent="0.25">
      <c r="E801" s="80"/>
    </row>
    <row r="802" spans="5:5" ht="15.75" customHeight="1" x14ac:dyDescent="0.25">
      <c r="E802" s="80"/>
    </row>
    <row r="803" spans="5:5" ht="15.75" customHeight="1" x14ac:dyDescent="0.25">
      <c r="E803" s="80"/>
    </row>
    <row r="804" spans="5:5" ht="15.75" customHeight="1" x14ac:dyDescent="0.25">
      <c r="E804" s="80"/>
    </row>
    <row r="805" spans="5:5" ht="15.75" customHeight="1" x14ac:dyDescent="0.25">
      <c r="E805" s="80"/>
    </row>
    <row r="806" spans="5:5" ht="15.75" customHeight="1" x14ac:dyDescent="0.25">
      <c r="E806" s="80"/>
    </row>
    <row r="807" spans="5:5" ht="15.75" customHeight="1" x14ac:dyDescent="0.25">
      <c r="E807" s="80"/>
    </row>
    <row r="808" spans="5:5" ht="15.75" customHeight="1" x14ac:dyDescent="0.25">
      <c r="E808" s="80"/>
    </row>
    <row r="809" spans="5:5" ht="15.75" customHeight="1" x14ac:dyDescent="0.25">
      <c r="E809" s="80"/>
    </row>
    <row r="810" spans="5:5" ht="15.75" customHeight="1" x14ac:dyDescent="0.25">
      <c r="E810" s="80"/>
    </row>
    <row r="811" spans="5:5" ht="15.75" customHeight="1" x14ac:dyDescent="0.25">
      <c r="E811" s="80"/>
    </row>
    <row r="812" spans="5:5" ht="15.75" customHeight="1" x14ac:dyDescent="0.25">
      <c r="E812" s="80"/>
    </row>
    <row r="813" spans="5:5" ht="15.75" customHeight="1" x14ac:dyDescent="0.25">
      <c r="E813" s="80"/>
    </row>
    <row r="814" spans="5:5" ht="15.75" customHeight="1" x14ac:dyDescent="0.25">
      <c r="E814" s="80"/>
    </row>
    <row r="815" spans="5:5" ht="15.75" customHeight="1" x14ac:dyDescent="0.25">
      <c r="E815" s="80"/>
    </row>
    <row r="816" spans="5:5" ht="15.75" customHeight="1" x14ac:dyDescent="0.25">
      <c r="E816" s="80"/>
    </row>
    <row r="817" spans="5:5" ht="15.75" customHeight="1" x14ac:dyDescent="0.25">
      <c r="E817" s="80"/>
    </row>
    <row r="818" spans="5:5" ht="15.75" customHeight="1" x14ac:dyDescent="0.25">
      <c r="E818" s="80"/>
    </row>
    <row r="819" spans="5:5" ht="15.75" customHeight="1" x14ac:dyDescent="0.25">
      <c r="E819" s="80"/>
    </row>
    <row r="820" spans="5:5" ht="15.75" customHeight="1" x14ac:dyDescent="0.25">
      <c r="E820" s="80"/>
    </row>
    <row r="821" spans="5:5" ht="15.75" customHeight="1" x14ac:dyDescent="0.25">
      <c r="E821" s="80"/>
    </row>
    <row r="822" spans="5:5" ht="15.75" customHeight="1" x14ac:dyDescent="0.25">
      <c r="E822" s="80"/>
    </row>
    <row r="823" spans="5:5" ht="15.75" customHeight="1" x14ac:dyDescent="0.25">
      <c r="E823" s="80"/>
    </row>
    <row r="824" spans="5:5" ht="15.75" customHeight="1" x14ac:dyDescent="0.25">
      <c r="E824" s="80"/>
    </row>
    <row r="825" spans="5:5" ht="15.75" customHeight="1" x14ac:dyDescent="0.25">
      <c r="E825" s="80"/>
    </row>
    <row r="826" spans="5:5" ht="15.75" customHeight="1" x14ac:dyDescent="0.25">
      <c r="E826" s="80"/>
    </row>
    <row r="827" spans="5:5" ht="15.75" customHeight="1" x14ac:dyDescent="0.25">
      <c r="E827" s="80"/>
    </row>
    <row r="828" spans="5:5" ht="15.75" customHeight="1" x14ac:dyDescent="0.25">
      <c r="E828" s="80"/>
    </row>
    <row r="829" spans="5:5" ht="15.75" customHeight="1" x14ac:dyDescent="0.25">
      <c r="E829" s="80"/>
    </row>
    <row r="830" spans="5:5" ht="15.75" customHeight="1" x14ac:dyDescent="0.25">
      <c r="E830" s="80"/>
    </row>
    <row r="831" spans="5:5" ht="15.75" customHeight="1" x14ac:dyDescent="0.25">
      <c r="E831" s="80"/>
    </row>
    <row r="832" spans="5:5" ht="15.75" customHeight="1" x14ac:dyDescent="0.25">
      <c r="E832" s="80"/>
    </row>
    <row r="833" spans="5:5" ht="15.75" customHeight="1" x14ac:dyDescent="0.25">
      <c r="E833" s="80"/>
    </row>
    <row r="834" spans="5:5" ht="15.75" customHeight="1" x14ac:dyDescent="0.25">
      <c r="E834" s="80"/>
    </row>
    <row r="835" spans="5:5" ht="15.75" customHeight="1" x14ac:dyDescent="0.25">
      <c r="E835" s="80"/>
    </row>
    <row r="836" spans="5:5" ht="15.75" customHeight="1" x14ac:dyDescent="0.25">
      <c r="E836" s="80"/>
    </row>
    <row r="837" spans="5:5" ht="15.75" customHeight="1" x14ac:dyDescent="0.25">
      <c r="E837" s="80"/>
    </row>
    <row r="838" spans="5:5" ht="15.75" customHeight="1" x14ac:dyDescent="0.25">
      <c r="E838" s="80"/>
    </row>
    <row r="839" spans="5:5" ht="15.75" customHeight="1" x14ac:dyDescent="0.25">
      <c r="E839" s="80"/>
    </row>
    <row r="840" spans="5:5" ht="15.75" customHeight="1" x14ac:dyDescent="0.25">
      <c r="E840" s="80"/>
    </row>
    <row r="841" spans="5:5" ht="15.75" customHeight="1" x14ac:dyDescent="0.25">
      <c r="E841" s="80"/>
    </row>
    <row r="842" spans="5:5" ht="15.75" customHeight="1" x14ac:dyDescent="0.25">
      <c r="E842" s="80"/>
    </row>
    <row r="843" spans="5:5" ht="15.75" customHeight="1" x14ac:dyDescent="0.25">
      <c r="E843" s="80"/>
    </row>
    <row r="844" spans="5:5" ht="15.75" customHeight="1" x14ac:dyDescent="0.25">
      <c r="E844" s="80"/>
    </row>
    <row r="845" spans="5:5" ht="15.75" customHeight="1" x14ac:dyDescent="0.25">
      <c r="E845" s="80"/>
    </row>
    <row r="846" spans="5:5" ht="15.75" customHeight="1" x14ac:dyDescent="0.25">
      <c r="E846" s="80"/>
    </row>
    <row r="847" spans="5:5" ht="15.75" customHeight="1" x14ac:dyDescent="0.25">
      <c r="E847" s="80"/>
    </row>
    <row r="848" spans="5:5" ht="15.75" customHeight="1" x14ac:dyDescent="0.25">
      <c r="E848" s="80"/>
    </row>
    <row r="849" spans="5:5" ht="15.75" customHeight="1" x14ac:dyDescent="0.25">
      <c r="E849" s="80"/>
    </row>
    <row r="850" spans="5:5" ht="15.75" customHeight="1" x14ac:dyDescent="0.25">
      <c r="E850" s="80"/>
    </row>
    <row r="851" spans="5:5" ht="15.75" customHeight="1" x14ac:dyDescent="0.25">
      <c r="E851" s="80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817"/>
  <sheetViews>
    <sheetView workbookViewId="0">
      <pane ySplit="2" topLeftCell="A3" activePane="bottomLeft" state="frozen"/>
      <selection pane="bottomLeft" activeCell="O42" sqref="O42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17.85546875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6" width="8.5703125" customWidth="1"/>
    <col min="17" max="17" width="13.140625" customWidth="1"/>
    <col min="18" max="18" width="8.5703125" customWidth="1"/>
    <col min="19" max="19" width="14.42578125" customWidth="1"/>
    <col min="20" max="20" width="8.5703125" customWidth="1"/>
    <col min="21" max="21" width="13.140625" customWidth="1"/>
    <col min="22" max="22" width="8.5703125" customWidth="1"/>
    <col min="23" max="23" width="13.85546875" customWidth="1"/>
    <col min="24" max="27" width="8.5703125" customWidth="1"/>
  </cols>
  <sheetData>
    <row r="1" spans="1:27" x14ac:dyDescent="0.25">
      <c r="A1" s="73"/>
      <c r="B1" s="87" t="s">
        <v>1283</v>
      </c>
      <c r="C1" s="87"/>
      <c r="D1" s="88"/>
      <c r="E1" s="87"/>
      <c r="F1" s="87"/>
      <c r="G1" s="87"/>
      <c r="H1" s="87"/>
      <c r="I1" s="87"/>
      <c r="J1" s="87"/>
      <c r="K1" s="89"/>
      <c r="L1" s="87"/>
      <c r="M1" s="87"/>
      <c r="N1" s="73"/>
      <c r="O1" s="73"/>
      <c r="P1" s="90"/>
      <c r="Q1" s="90"/>
      <c r="R1" s="90"/>
      <c r="S1" s="90"/>
      <c r="T1" s="90"/>
      <c r="U1" s="90"/>
      <c r="V1" s="90"/>
      <c r="W1" s="90"/>
      <c r="X1" s="91"/>
      <c r="Y1" s="73"/>
      <c r="Z1" s="73"/>
      <c r="AA1" s="73"/>
    </row>
    <row r="2" spans="1:27" ht="18.75" x14ac:dyDescent="0.3">
      <c r="A2" s="92"/>
      <c r="B2" s="92"/>
      <c r="C2" s="92" t="s">
        <v>2</v>
      </c>
      <c r="D2" s="93" t="s">
        <v>4</v>
      </c>
      <c r="E2" s="92" t="s">
        <v>5</v>
      </c>
      <c r="F2" s="92" t="s">
        <v>1284</v>
      </c>
      <c r="G2" s="92" t="s">
        <v>7</v>
      </c>
      <c r="H2" s="92" t="s">
        <v>8</v>
      </c>
      <c r="I2" s="92" t="s">
        <v>9</v>
      </c>
      <c r="J2" s="92" t="s">
        <v>10</v>
      </c>
      <c r="K2" s="94" t="s">
        <v>3</v>
      </c>
      <c r="L2" s="92" t="s">
        <v>11</v>
      </c>
      <c r="M2" s="92" t="s">
        <v>12</v>
      </c>
      <c r="N2" s="92" t="s">
        <v>1285</v>
      </c>
      <c r="O2" s="4"/>
      <c r="P2" s="95" t="s">
        <v>1286</v>
      </c>
      <c r="Q2" s="95" t="s">
        <v>1284</v>
      </c>
      <c r="R2" s="95" t="s">
        <v>1287</v>
      </c>
      <c r="S2" s="95" t="s">
        <v>1284</v>
      </c>
      <c r="T2" s="95" t="s">
        <v>1288</v>
      </c>
      <c r="U2" s="95" t="s">
        <v>1284</v>
      </c>
      <c r="V2" s="95" t="s">
        <v>1289</v>
      </c>
      <c r="W2" s="95" t="s">
        <v>1284</v>
      </c>
      <c r="X2" s="4"/>
      <c r="Y2" s="4"/>
      <c r="Z2" s="4"/>
      <c r="AA2" s="4"/>
    </row>
    <row r="3" spans="1:27" x14ac:dyDescent="0.25">
      <c r="A3" s="128" t="s">
        <v>1364</v>
      </c>
      <c r="B3" s="129" t="s">
        <v>1290</v>
      </c>
      <c r="C3" s="180">
        <v>1</v>
      </c>
      <c r="D3" s="180">
        <v>4</v>
      </c>
      <c r="E3" s="174">
        <v>1039</v>
      </c>
      <c r="F3" s="173" t="str">
        <f>+VLOOKUP(E3,Participants!$A$1:$F$1449,2,FALSE)</f>
        <v>Leah Parker</v>
      </c>
      <c r="G3" s="173" t="str">
        <f>+VLOOKUP(E3,Participants!$A$1:$F$1449,4,FALSE)</f>
        <v>HTS</v>
      </c>
      <c r="H3" s="173" t="str">
        <f>+VLOOKUP(E3,Participants!$A$1:$F$1449,5,FALSE)</f>
        <v>F</v>
      </c>
      <c r="I3" s="173">
        <f>+VLOOKUP(E3,Participants!$A$1:$F$1449,3,FALSE)</f>
        <v>4</v>
      </c>
      <c r="J3" s="173" t="str">
        <f>+VLOOKUP(E3,Participants!$A$1:$G$1449,7,FALSE)</f>
        <v>DEV GIRLS</v>
      </c>
      <c r="K3" s="181" t="s">
        <v>1298</v>
      </c>
      <c r="L3" s="174">
        <v>1</v>
      </c>
      <c r="M3" s="174">
        <v>10</v>
      </c>
      <c r="N3" s="182" t="str">
        <f t="shared" ref="N3:N22" si="0">+J3</f>
        <v>DEV GIRLS</v>
      </c>
      <c r="O3" s="73"/>
      <c r="P3" s="101">
        <v>1043</v>
      </c>
      <c r="Q3" s="101" t="str">
        <f>+VLOOKUP(P3,Participants!$A$1:$F$1449,2,FALSE)</f>
        <v>Zoe Woessnner</v>
      </c>
      <c r="R3" s="101">
        <v>1038</v>
      </c>
      <c r="S3" s="101" t="str">
        <f>+VLOOKUP(R3,Participants!$A$1:$F$1449,2,FALSE)</f>
        <v>Elise Hornyak</v>
      </c>
      <c r="T3" s="101">
        <v>1042</v>
      </c>
      <c r="U3" s="101" t="str">
        <f>+VLOOKUP(T3,Participants!$A$1:$F$1449,2,FALSE)</f>
        <v>Sophia Saginaw</v>
      </c>
      <c r="V3" s="101">
        <v>1039</v>
      </c>
      <c r="W3" s="101" t="str">
        <f>+VLOOKUP(V3,Participants!$A$1:$F$1449,2,FALSE)</f>
        <v>Leah Parker</v>
      </c>
      <c r="X3" s="73"/>
      <c r="Y3" s="73"/>
      <c r="Z3" s="73"/>
      <c r="AA3" s="73"/>
    </row>
    <row r="4" spans="1:27" x14ac:dyDescent="0.25">
      <c r="A4" s="73"/>
      <c r="B4" s="87" t="s">
        <v>1290</v>
      </c>
      <c r="C4" s="180">
        <v>1</v>
      </c>
      <c r="D4" s="180">
        <v>5</v>
      </c>
      <c r="E4" s="174">
        <v>932</v>
      </c>
      <c r="F4" s="173" t="str">
        <f>+VLOOKUP(E4,Participants!$A$1:$F$1449,2,FALSE)</f>
        <v>McKenzie Page</v>
      </c>
      <c r="G4" s="173" t="str">
        <f>+VLOOKUP(E4,Participants!$A$1:$F$1449,4,FALSE)</f>
        <v>SBS</v>
      </c>
      <c r="H4" s="173" t="str">
        <f>+VLOOKUP(E4,Participants!$A$1:$F$1449,5,FALSE)</f>
        <v>F</v>
      </c>
      <c r="I4" s="173">
        <f>+VLOOKUP(E4,Participants!$A$1:$F$1449,3,FALSE)</f>
        <v>4</v>
      </c>
      <c r="J4" s="173" t="str">
        <f>+VLOOKUP(E4,Participants!$A$1:$G$1449,7,FALSE)</f>
        <v>DEV GIRLS</v>
      </c>
      <c r="K4" s="181" t="s">
        <v>1299</v>
      </c>
      <c r="L4" s="174">
        <v>2</v>
      </c>
      <c r="M4" s="174">
        <v>8</v>
      </c>
      <c r="N4" s="182" t="str">
        <f t="shared" si="0"/>
        <v>DEV GIRLS</v>
      </c>
      <c r="O4" s="73"/>
      <c r="P4" s="101">
        <v>933</v>
      </c>
      <c r="Q4" s="101" t="str">
        <f>+VLOOKUP(P4,Participants!$A$1:$F$1449,2,FALSE)</f>
        <v>Melina Bui</v>
      </c>
      <c r="R4" s="101">
        <v>920</v>
      </c>
      <c r="S4" s="101" t="str">
        <f>+VLOOKUP(R4,Participants!$A$1:$F$1449,2,FALSE)</f>
        <v>Addison Thomas</v>
      </c>
      <c r="T4" s="101">
        <v>931</v>
      </c>
      <c r="U4" s="101" t="str">
        <f>+VLOOKUP(T4,Participants!$A$1:$F$1449,2,FALSE)</f>
        <v>Kate Giannetta</v>
      </c>
      <c r="V4" s="101">
        <v>932</v>
      </c>
      <c r="W4" s="101" t="str">
        <f>+VLOOKUP(V4,Participants!$A$1:$F$1449,2,FALSE)</f>
        <v>McKenzie Page</v>
      </c>
      <c r="X4" s="73"/>
      <c r="Y4" s="73"/>
      <c r="Z4" s="73"/>
      <c r="AA4" s="73"/>
    </row>
    <row r="5" spans="1:27" x14ac:dyDescent="0.25">
      <c r="A5" s="73"/>
      <c r="B5" s="87" t="s">
        <v>1290</v>
      </c>
      <c r="C5" s="180">
        <v>1</v>
      </c>
      <c r="D5" s="180">
        <v>3</v>
      </c>
      <c r="E5" s="174">
        <v>322</v>
      </c>
      <c r="F5" s="173" t="str">
        <f>+VLOOKUP(E5,Participants!$A$1:$F$1449,2,FALSE)</f>
        <v>McKenna Restori</v>
      </c>
      <c r="G5" s="173" t="str">
        <f>+VLOOKUP(E5,Participants!$A$1:$F$1449,4,FALSE)</f>
        <v>BTA</v>
      </c>
      <c r="H5" s="173" t="str">
        <f>+VLOOKUP(E5,Participants!$A$1:$F$1449,5,FALSE)</f>
        <v>F</v>
      </c>
      <c r="I5" s="173">
        <f>+VLOOKUP(E5,Participants!$A$1:$F$1449,3,FALSE)</f>
        <v>4</v>
      </c>
      <c r="J5" s="173" t="str">
        <f>+VLOOKUP(E5,Participants!$A$1:$G$1449,7,FALSE)</f>
        <v>DEV GIRLS</v>
      </c>
      <c r="K5" s="181" t="s">
        <v>1301</v>
      </c>
      <c r="L5" s="174">
        <v>3</v>
      </c>
      <c r="M5" s="174">
        <v>6</v>
      </c>
      <c r="N5" s="182" t="str">
        <f t="shared" si="0"/>
        <v>DEV GIRLS</v>
      </c>
      <c r="O5" s="73"/>
      <c r="P5" s="101">
        <v>317</v>
      </c>
      <c r="Q5" s="101" t="str">
        <f>+VLOOKUP(P5,Participants!$A$1:$F$1449,2,FALSE)</f>
        <v>Addison Kass</v>
      </c>
      <c r="R5" s="101">
        <v>320</v>
      </c>
      <c r="S5" s="101" t="str">
        <f>+VLOOKUP(R5,Participants!$A$1:$F$1449,2,FALSE)</f>
        <v>Chloe Fettis</v>
      </c>
      <c r="T5" s="101">
        <v>316</v>
      </c>
      <c r="U5" s="101" t="str">
        <f>+VLOOKUP(T5,Participants!$A$1:$F$1449,2,FALSE)</f>
        <v>Emily Stevens</v>
      </c>
      <c r="V5" s="101">
        <v>322</v>
      </c>
      <c r="W5" s="101" t="str">
        <f>+VLOOKUP(V5,Participants!$A$1:$F$1449,2,FALSE)</f>
        <v>McKenna Restori</v>
      </c>
      <c r="X5" s="73"/>
      <c r="Y5" s="73"/>
      <c r="Z5" s="73"/>
      <c r="AA5" s="73"/>
    </row>
    <row r="6" spans="1:27" x14ac:dyDescent="0.25">
      <c r="A6" s="73"/>
      <c r="B6" s="87" t="s">
        <v>1290</v>
      </c>
      <c r="C6" s="180">
        <v>1</v>
      </c>
      <c r="D6" s="180">
        <v>6</v>
      </c>
      <c r="E6" s="174">
        <v>607</v>
      </c>
      <c r="F6" s="173" t="str">
        <f>+VLOOKUP(E6,Participants!$A$1:$F$1449,2,FALSE)</f>
        <v>Sarah Rhodes</v>
      </c>
      <c r="G6" s="173" t="str">
        <f>+VLOOKUP(E6,Participants!$A$1:$F$1449,4,FALSE)</f>
        <v>AAC</v>
      </c>
      <c r="H6" s="173" t="str">
        <f>+VLOOKUP(E6,Participants!$A$1:$F$1449,5,FALSE)</f>
        <v>F</v>
      </c>
      <c r="I6" s="173">
        <f>+VLOOKUP(E6,Participants!$A$1:$F$1449,3,FALSE)</f>
        <v>4</v>
      </c>
      <c r="J6" s="173" t="str">
        <f>+VLOOKUP(E6,Participants!$A$1:$G$1449,7,FALSE)</f>
        <v>DEV GIRLS</v>
      </c>
      <c r="K6" s="181" t="s">
        <v>1302</v>
      </c>
      <c r="L6" s="174">
        <v>4</v>
      </c>
      <c r="M6" s="174">
        <v>5</v>
      </c>
      <c r="N6" s="182" t="str">
        <f t="shared" si="0"/>
        <v>DEV GIRLS</v>
      </c>
      <c r="O6" s="73"/>
      <c r="P6" s="101">
        <v>606</v>
      </c>
      <c r="Q6" s="101" t="str">
        <f>+VLOOKUP(P6,Participants!$A$1:$F$1449,2,FALSE)</f>
        <v>Tess Austin</v>
      </c>
      <c r="R6" s="101">
        <v>605</v>
      </c>
      <c r="S6" s="101" t="str">
        <f>+VLOOKUP(R6,Participants!$A$1:$F$1449,2,FALSE)</f>
        <v>Maria Repasky</v>
      </c>
      <c r="T6" s="101">
        <v>604</v>
      </c>
      <c r="U6" s="101" t="str">
        <f>+VLOOKUP(T6,Participants!$A$1:$F$1449,2,FALSE)</f>
        <v>Juliana Farah</v>
      </c>
      <c r="V6" s="101">
        <v>607</v>
      </c>
      <c r="W6" s="101" t="str">
        <f>+VLOOKUP(V6,Participants!$A$1:$F$1449,2,FALSE)</f>
        <v>Sarah Rhodes</v>
      </c>
      <c r="X6" s="73"/>
      <c r="Y6" s="73"/>
      <c r="Z6" s="73"/>
      <c r="AA6" s="73"/>
    </row>
    <row r="7" spans="1:27" x14ac:dyDescent="0.25">
      <c r="A7" s="73"/>
      <c r="B7" s="87" t="s">
        <v>1290</v>
      </c>
      <c r="C7" s="180">
        <v>1</v>
      </c>
      <c r="D7" s="180">
        <v>7</v>
      </c>
      <c r="E7" s="174">
        <v>109</v>
      </c>
      <c r="F7" s="173" t="str">
        <f>+VLOOKUP(E7,Participants!$A$1:$F$1449,2,FALSE)</f>
        <v>Kamari Behrens</v>
      </c>
      <c r="G7" s="173" t="str">
        <f>+VLOOKUP(E7,Participants!$A$1:$F$1449,4,FALSE)</f>
        <v>JFK</v>
      </c>
      <c r="H7" s="173" t="str">
        <f>+VLOOKUP(E7,Participants!$A$1:$F$1449,5,FALSE)</f>
        <v>F</v>
      </c>
      <c r="I7" s="173">
        <f>+VLOOKUP(E7,Participants!$A$1:$F$1449,3,FALSE)</f>
        <v>4</v>
      </c>
      <c r="J7" s="173" t="str">
        <f>+VLOOKUP(E7,Participants!$A$1:$G$1449,7,FALSE)</f>
        <v>DEV GIRLS</v>
      </c>
      <c r="K7" s="181" t="s">
        <v>1303</v>
      </c>
      <c r="L7" s="174">
        <v>5</v>
      </c>
      <c r="M7" s="174">
        <v>4</v>
      </c>
      <c r="N7" s="182" t="str">
        <f t="shared" si="0"/>
        <v>DEV GIRLS</v>
      </c>
      <c r="O7" s="73"/>
      <c r="P7" s="101">
        <v>107</v>
      </c>
      <c r="Q7" s="101" t="str">
        <f>+VLOOKUP(P7,Participants!$A$1:$F$1449,2,FALSE)</f>
        <v>Brynn Tomey</v>
      </c>
      <c r="R7" s="101">
        <v>110</v>
      </c>
      <c r="S7" s="101" t="str">
        <f>+VLOOKUP(R7,Participants!$A$1:$F$1449,2,FALSE)</f>
        <v>Kiera Roddy</v>
      </c>
      <c r="T7" s="101">
        <v>111</v>
      </c>
      <c r="U7" s="101" t="str">
        <f>+VLOOKUP(T7,Participants!$A$1:$F$1449,2,FALSE)</f>
        <v>Micha Mariana</v>
      </c>
      <c r="V7" s="101">
        <v>109</v>
      </c>
      <c r="W7" s="101" t="str">
        <f>+VLOOKUP(V7,Participants!$A$1:$F$1449,2,FALSE)</f>
        <v>Kamari Behrens</v>
      </c>
      <c r="X7" s="73"/>
      <c r="Y7" s="73"/>
      <c r="Z7" s="73"/>
      <c r="AA7" s="73"/>
    </row>
    <row r="8" spans="1:27" x14ac:dyDescent="0.25">
      <c r="A8" s="73"/>
      <c r="B8" s="87" t="s">
        <v>1290</v>
      </c>
      <c r="C8" s="180">
        <v>1</v>
      </c>
      <c r="D8" s="180">
        <v>8</v>
      </c>
      <c r="E8" s="174">
        <v>525</v>
      </c>
      <c r="F8" s="173" t="str">
        <f>+VLOOKUP(E8,Participants!$A$1:$F$1449,2,FALSE)</f>
        <v>Elaina Donahue</v>
      </c>
      <c r="G8" s="173" t="str">
        <f>+VLOOKUP(E8,Participants!$A$1:$F$1449,4,FALSE)</f>
        <v>KIL</v>
      </c>
      <c r="H8" s="173" t="str">
        <f>+VLOOKUP(E8,Participants!$A$1:$F$1449,5,FALSE)</f>
        <v>F</v>
      </c>
      <c r="I8" s="173">
        <f>+VLOOKUP(E8,Participants!$A$1:$F$1449,3,FALSE)</f>
        <v>4</v>
      </c>
      <c r="J8" s="173" t="str">
        <f>+VLOOKUP(E8,Participants!$A$1:$G$1449,7,FALSE)</f>
        <v>DEV GIRLS</v>
      </c>
      <c r="K8" s="181" t="s">
        <v>1304</v>
      </c>
      <c r="L8" s="174">
        <v>6</v>
      </c>
      <c r="M8" s="174">
        <v>3</v>
      </c>
      <c r="N8" s="182" t="str">
        <f t="shared" si="0"/>
        <v>DEV GIRLS</v>
      </c>
      <c r="O8" s="73"/>
      <c r="P8" s="101">
        <v>530</v>
      </c>
      <c r="Q8" s="101" t="str">
        <f>+VLOOKUP(P8,Participants!$A$1:$F$1449,2,FALSE)</f>
        <v>Tessa Driehorst</v>
      </c>
      <c r="R8" s="101">
        <v>521</v>
      </c>
      <c r="S8" s="101" t="str">
        <f>+VLOOKUP(R8,Participants!$A$1:$F$1449,2,FALSE)</f>
        <v>Gianna Floyd</v>
      </c>
      <c r="T8" s="101">
        <v>524</v>
      </c>
      <c r="U8" s="101" t="str">
        <f>+VLOOKUP(T8,Participants!$A$1:$F$1449,2,FALSE)</f>
        <v>Bridget Burke</v>
      </c>
      <c r="V8" s="101">
        <v>525</v>
      </c>
      <c r="W8" s="101" t="str">
        <f>+VLOOKUP(V8,Participants!$A$1:$F$1449,2,FALSE)</f>
        <v>Elaina Donahue</v>
      </c>
      <c r="X8" s="73"/>
      <c r="Y8" s="73"/>
      <c r="Z8" s="73"/>
      <c r="AA8" s="73"/>
    </row>
    <row r="9" spans="1:27" x14ac:dyDescent="0.25">
      <c r="A9" s="73"/>
      <c r="B9" s="87" t="s">
        <v>1290</v>
      </c>
      <c r="C9" s="180">
        <v>3</v>
      </c>
      <c r="D9" s="180">
        <v>2</v>
      </c>
      <c r="E9" s="174">
        <v>421</v>
      </c>
      <c r="F9" s="173" t="str">
        <f>+VLOOKUP(E9,Participants!$A$1:$F$1449,2,FALSE)</f>
        <v>Alexa Stoltz</v>
      </c>
      <c r="G9" s="173" t="str">
        <f>+VLOOKUP(E9,Participants!$A$1:$F$1449,4,FALSE)</f>
        <v>PHA</v>
      </c>
      <c r="H9" s="173" t="str">
        <f>+VLOOKUP(E9,Participants!$A$1:$F$1449,5,FALSE)</f>
        <v>F</v>
      </c>
      <c r="I9" s="173">
        <f>+VLOOKUP(E9,Participants!$A$1:$F$1449,3,FALSE)</f>
        <v>3</v>
      </c>
      <c r="J9" s="173" t="str">
        <f>+VLOOKUP(E9,Participants!$A$1:$G$1449,7,FALSE)</f>
        <v>DEV GIRLS</v>
      </c>
      <c r="K9" s="181" t="s">
        <v>1305</v>
      </c>
      <c r="L9" s="174">
        <v>7</v>
      </c>
      <c r="M9" s="174">
        <v>2</v>
      </c>
      <c r="N9" s="182" t="str">
        <f t="shared" si="0"/>
        <v>DEV GIRLS</v>
      </c>
      <c r="O9" s="73"/>
      <c r="P9" s="101">
        <v>416</v>
      </c>
      <c r="Q9" s="101" t="str">
        <f>+VLOOKUP(P9,Participants!$A$1:$F$1449,2,FALSE)</f>
        <v>Kate Mulzet</v>
      </c>
      <c r="R9" s="101">
        <v>432</v>
      </c>
      <c r="S9" s="101" t="str">
        <f>+VLOOKUP(R9,Participants!$A$1:$F$1449,2,FALSE)</f>
        <v>Olivia Liberati</v>
      </c>
      <c r="T9" s="101">
        <v>417</v>
      </c>
      <c r="U9" s="101" t="str">
        <f>+VLOOKUP(T9,Participants!$A$1:$F$1449,2,FALSE)</f>
        <v>Morgan Kane</v>
      </c>
      <c r="V9" s="101">
        <v>421</v>
      </c>
      <c r="W9" s="101" t="str">
        <f>+VLOOKUP(V9,Participants!$A$1:$F$1449,2,FALSE)</f>
        <v>Alexa Stoltz</v>
      </c>
      <c r="X9" s="73"/>
      <c r="Y9" s="73"/>
      <c r="Z9" s="73"/>
      <c r="AA9" s="73"/>
    </row>
    <row r="10" spans="1:27" x14ac:dyDescent="0.25">
      <c r="A10" s="73"/>
      <c r="B10" s="87" t="s">
        <v>1290</v>
      </c>
      <c r="C10" s="180">
        <v>2</v>
      </c>
      <c r="D10" s="180">
        <v>5</v>
      </c>
      <c r="E10" s="174">
        <v>858</v>
      </c>
      <c r="F10" s="173" t="str">
        <f>+VLOOKUP(E10,Participants!$A$1:$F$1449,2,FALSE)</f>
        <v>Brooklyn Morgan</v>
      </c>
      <c r="G10" s="173" t="str">
        <f>+VLOOKUP(E10,Participants!$A$1:$F$1449,4,FALSE)</f>
        <v>NAM</v>
      </c>
      <c r="H10" s="173" t="str">
        <f>+VLOOKUP(E10,Participants!$A$1:$F$1449,5,FALSE)</f>
        <v>F</v>
      </c>
      <c r="I10" s="173">
        <f>+VLOOKUP(E10,Participants!$A$1:$F$1449,3,FALSE)</f>
        <v>4</v>
      </c>
      <c r="J10" s="173" t="str">
        <f>+VLOOKUP(E10,Participants!$A$1:$G$1449,7,FALSE)</f>
        <v>DEV GIRLS</v>
      </c>
      <c r="K10" s="181" t="s">
        <v>1306</v>
      </c>
      <c r="L10" s="174">
        <v>8</v>
      </c>
      <c r="M10" s="174">
        <v>1</v>
      </c>
      <c r="N10" s="182" t="str">
        <f t="shared" si="0"/>
        <v>DEV GIRLS</v>
      </c>
      <c r="O10" s="73"/>
      <c r="P10" s="101">
        <v>861</v>
      </c>
      <c r="Q10" s="101" t="str">
        <f>+VLOOKUP(P10,Participants!$A$1:$F$1449,2,FALSE)</f>
        <v>Scarlett Zoracki</v>
      </c>
      <c r="R10" s="101">
        <v>860</v>
      </c>
      <c r="S10" s="101" t="str">
        <f>+VLOOKUP(R10,Participants!$A$1:$F$1449,2,FALSE)</f>
        <v>Rylie Loughran</v>
      </c>
      <c r="T10" s="101">
        <v>859</v>
      </c>
      <c r="U10" s="101" t="str">
        <f>+VLOOKUP(T10,Participants!$A$1:$F$1449,2,FALSE)</f>
        <v>Jordyn Acie</v>
      </c>
      <c r="V10" s="101">
        <v>858</v>
      </c>
      <c r="W10" s="101" t="str">
        <f>+VLOOKUP(V10,Participants!$A$1:$F$1449,2,FALSE)</f>
        <v>Brooklyn Morgan</v>
      </c>
      <c r="X10" s="73"/>
      <c r="Y10" s="73"/>
      <c r="Z10" s="73"/>
      <c r="AA10" s="73"/>
    </row>
    <row r="11" spans="1:27" x14ac:dyDescent="0.25">
      <c r="A11" s="73"/>
      <c r="B11" s="87" t="s">
        <v>1290</v>
      </c>
      <c r="C11" s="180">
        <v>2</v>
      </c>
      <c r="D11" s="180">
        <v>1</v>
      </c>
      <c r="E11" s="174">
        <v>989</v>
      </c>
      <c r="F11" s="173" t="str">
        <f>+VLOOKUP(E11,Participants!$A$1:$F$1449,2,FALSE)</f>
        <v>Kathryn Raynes</v>
      </c>
      <c r="G11" s="173" t="str">
        <f>+VLOOKUP(E11,Participants!$A$1:$F$1449,4,FALSE)</f>
        <v>GAB</v>
      </c>
      <c r="H11" s="173" t="str">
        <f>+VLOOKUP(E11,Participants!$A$1:$F$1449,5,FALSE)</f>
        <v>F</v>
      </c>
      <c r="I11" s="173">
        <f>+VLOOKUP(E11,Participants!$A$1:$F$1449,3,FALSE)</f>
        <v>4</v>
      </c>
      <c r="J11" s="173" t="str">
        <f>+VLOOKUP(E11,Participants!$A$1:$G$1449,7,FALSE)</f>
        <v>DEV GIRLS</v>
      </c>
      <c r="K11" s="181" t="s">
        <v>1307</v>
      </c>
      <c r="L11" s="173">
        <f>L10+1</f>
        <v>9</v>
      </c>
      <c r="M11" s="173"/>
      <c r="N11" s="182" t="str">
        <f t="shared" si="0"/>
        <v>DEV GIRLS</v>
      </c>
      <c r="O11" s="73"/>
      <c r="P11" s="101">
        <v>988</v>
      </c>
      <c r="Q11" s="101" t="str">
        <f>+VLOOKUP(P11,Participants!$A$1:$F$1449,2,FALSE)</f>
        <v>Allison Lease</v>
      </c>
      <c r="R11" s="101">
        <v>987</v>
      </c>
      <c r="S11" s="101" t="str">
        <f>+VLOOKUP(R11,Participants!$A$1:$F$1449,2,FALSE)</f>
        <v>Anne Hampton</v>
      </c>
      <c r="T11" s="101">
        <v>986</v>
      </c>
      <c r="U11" s="101" t="str">
        <f>+VLOOKUP(T11,Participants!$A$1:$F$1449,2,FALSE)</f>
        <v>Marina Guilinger</v>
      </c>
      <c r="V11" s="101">
        <v>989</v>
      </c>
      <c r="W11" s="101" t="str">
        <f>+VLOOKUP(V11,Participants!$A$1:$F$1449,2,FALSE)</f>
        <v>Kathryn Raynes</v>
      </c>
      <c r="X11" s="73"/>
      <c r="Y11" s="73"/>
      <c r="Z11" s="73"/>
      <c r="AA11" s="73"/>
    </row>
    <row r="12" spans="1:27" x14ac:dyDescent="0.25">
      <c r="A12" s="73"/>
      <c r="B12" s="87" t="s">
        <v>1290</v>
      </c>
      <c r="C12" s="180">
        <v>3</v>
      </c>
      <c r="D12" s="180">
        <v>3</v>
      </c>
      <c r="E12" s="174">
        <v>391</v>
      </c>
      <c r="F12" s="173" t="str">
        <f>+VLOOKUP(E12,Participants!$A$1:$F$1449,2,FALSE)</f>
        <v>Hope Avery</v>
      </c>
      <c r="G12" s="173" t="str">
        <f>+VLOOKUP(E12,Participants!$A$1:$F$1449,4,FALSE)</f>
        <v>PHL</v>
      </c>
      <c r="H12" s="173" t="str">
        <f>+VLOOKUP(E12,Participants!$A$1:$F$1449,5,FALSE)</f>
        <v>F</v>
      </c>
      <c r="I12" s="173">
        <f>+VLOOKUP(E12,Participants!$A$1:$F$1449,3,FALSE)</f>
        <v>4</v>
      </c>
      <c r="J12" s="173" t="str">
        <f>+VLOOKUP(E12,Participants!$A$1:$G$1449,7,FALSE)</f>
        <v>DEV GIRLS</v>
      </c>
      <c r="K12" s="181" t="s">
        <v>1309</v>
      </c>
      <c r="L12" s="173">
        <f t="shared" ref="L12:L22" si="1">L11+1</f>
        <v>10</v>
      </c>
      <c r="M12" s="173"/>
      <c r="N12" s="182" t="str">
        <f t="shared" si="0"/>
        <v>DEV GIRLS</v>
      </c>
      <c r="O12" s="73"/>
      <c r="P12" s="101">
        <v>387</v>
      </c>
      <c r="Q12" s="101" t="str">
        <f>+VLOOKUP(P12,Participants!$A$1:$F$1449,2,FALSE)</f>
        <v>Mia Mazza</v>
      </c>
      <c r="R12" s="101">
        <v>408</v>
      </c>
      <c r="S12" s="101" t="str">
        <f>+VLOOKUP(R12,Participants!$A$1:$F$1449,2,FALSE)</f>
        <v>Hannah Hayes</v>
      </c>
      <c r="T12" s="101">
        <v>388</v>
      </c>
      <c r="U12" s="101" t="str">
        <f>+VLOOKUP(T12,Participants!$A$1:$F$1449,2,FALSE)</f>
        <v>Anna Stickman</v>
      </c>
      <c r="V12" s="101">
        <v>391</v>
      </c>
      <c r="W12" s="101" t="str">
        <f>+VLOOKUP(V12,Participants!$A$1:$F$1449,2,FALSE)</f>
        <v>Hope Avery</v>
      </c>
      <c r="X12" s="73"/>
      <c r="Y12" s="73"/>
      <c r="Z12" s="73"/>
      <c r="AA12" s="73"/>
    </row>
    <row r="13" spans="1:27" x14ac:dyDescent="0.25">
      <c r="A13" s="73"/>
      <c r="B13" s="87" t="s">
        <v>1290</v>
      </c>
      <c r="C13" s="137">
        <v>3</v>
      </c>
      <c r="D13" s="137">
        <v>4</v>
      </c>
      <c r="E13" s="138">
        <v>689</v>
      </c>
      <c r="F13" s="139" t="str">
        <f>+VLOOKUP(E13,Participants!$A$1:$F$1449,2,FALSE)</f>
        <v>Lyla Rodgers</v>
      </c>
      <c r="G13" s="139" t="str">
        <f>+VLOOKUP(E13,Participants!$A$1:$F$1449,4,FALSE)</f>
        <v>BCS</v>
      </c>
      <c r="H13" s="139" t="str">
        <f>+VLOOKUP(E13,Participants!$A$1:$F$1449,5,FALSE)</f>
        <v>F</v>
      </c>
      <c r="I13" s="139">
        <f>+VLOOKUP(E13,Participants!$A$1:$F$1449,3,FALSE)</f>
        <v>4</v>
      </c>
      <c r="J13" s="139" t="str">
        <f>+VLOOKUP(E13,Participants!$A$1:$G$1449,7,FALSE)</f>
        <v>DEV GIRLS</v>
      </c>
      <c r="K13" s="140" t="s">
        <v>1366</v>
      </c>
      <c r="L13" s="173">
        <f t="shared" si="1"/>
        <v>11</v>
      </c>
      <c r="M13" s="139"/>
      <c r="N13" s="141" t="str">
        <f t="shared" si="0"/>
        <v>DEV GIRLS</v>
      </c>
      <c r="O13" s="73" t="s">
        <v>1369</v>
      </c>
      <c r="P13" s="101">
        <v>688</v>
      </c>
      <c r="Q13" s="101" t="str">
        <f>+VLOOKUP(P13,Participants!$A$1:$F$1449,2,FALSE)</f>
        <v>Lissy Cornell</v>
      </c>
      <c r="R13" s="101">
        <v>711</v>
      </c>
      <c r="S13" s="101" t="str">
        <f>+VLOOKUP(R13,Participants!$A$1:$F$1449,2,FALSE)</f>
        <v>Anna Claire Dudley</v>
      </c>
      <c r="T13" s="101">
        <v>687</v>
      </c>
      <c r="U13" s="101" t="str">
        <f>+VLOOKUP(T13,Participants!$A$1:$F$1449,2,FALSE)</f>
        <v>Addison Johns</v>
      </c>
      <c r="V13" s="101">
        <v>689</v>
      </c>
      <c r="W13" s="101" t="str">
        <f>+VLOOKUP(V13,Participants!$A$1:$F$1449,2,FALSE)</f>
        <v>Lyla Rodgers</v>
      </c>
      <c r="X13" s="73"/>
      <c r="Y13" s="73"/>
      <c r="Z13" s="73"/>
      <c r="AA13" s="73"/>
    </row>
    <row r="14" spans="1:27" x14ac:dyDescent="0.25">
      <c r="A14" s="73"/>
      <c r="B14" s="87" t="s">
        <v>1290</v>
      </c>
      <c r="C14" s="180">
        <v>2</v>
      </c>
      <c r="D14" s="180">
        <v>7</v>
      </c>
      <c r="E14" s="174">
        <v>780</v>
      </c>
      <c r="F14" s="173" t="str">
        <f>+VLOOKUP(E14,Participants!$A$1:$F$1449,2,FALSE)</f>
        <v>Kennedy Williams</v>
      </c>
      <c r="G14" s="173" t="str">
        <f>+VLOOKUP(E14,Participants!$A$1:$F$1449,4,FALSE)</f>
        <v>SRT</v>
      </c>
      <c r="H14" s="173" t="str">
        <f>+VLOOKUP(E14,Participants!$A$1:$F$1449,5,FALSE)</f>
        <v>F</v>
      </c>
      <c r="I14" s="173">
        <f>+VLOOKUP(E14,Participants!$A$1:$F$1449,3,FALSE)</f>
        <v>1</v>
      </c>
      <c r="J14" s="173" t="str">
        <f>+VLOOKUP(E14,Participants!$A$1:$G$1449,7,FALSE)</f>
        <v>DEV GIRLS</v>
      </c>
      <c r="K14" s="181" t="s">
        <v>1311</v>
      </c>
      <c r="L14" s="173">
        <f t="shared" si="1"/>
        <v>12</v>
      </c>
      <c r="M14" s="173"/>
      <c r="N14" s="182" t="str">
        <f t="shared" si="0"/>
        <v>DEV GIRLS</v>
      </c>
      <c r="O14" s="73"/>
      <c r="P14" s="101">
        <v>788</v>
      </c>
      <c r="Q14" s="101" t="str">
        <f>+VLOOKUP(P14,Participants!$A$1:$F$1449,2,FALSE)</f>
        <v>Clara Lopresti</v>
      </c>
      <c r="R14" s="101">
        <v>784</v>
      </c>
      <c r="S14" s="101" t="str">
        <f>+VLOOKUP(R14,Participants!$A$1:$F$1449,2,FALSE)</f>
        <v>Paige Yura</v>
      </c>
      <c r="T14" s="101">
        <v>786</v>
      </c>
      <c r="U14" s="101" t="str">
        <f>+VLOOKUP(T14,Participants!$A$1:$F$1449,2,FALSE)</f>
        <v>Taylor Smolinski</v>
      </c>
      <c r="V14" s="101">
        <v>780</v>
      </c>
      <c r="W14" s="101" t="str">
        <f>+VLOOKUP(V14,Participants!$A$1:$F$1449,2,FALSE)</f>
        <v>Kennedy Williams</v>
      </c>
      <c r="X14" s="73"/>
      <c r="Y14" s="73"/>
      <c r="Z14" s="73"/>
      <c r="AA14" s="73"/>
    </row>
    <row r="15" spans="1:27" x14ac:dyDescent="0.25">
      <c r="A15" s="73"/>
      <c r="B15" s="87" t="s">
        <v>1290</v>
      </c>
      <c r="C15" s="180">
        <v>2</v>
      </c>
      <c r="D15" s="180">
        <v>4</v>
      </c>
      <c r="E15" s="174">
        <v>154</v>
      </c>
      <c r="F15" s="173" t="str">
        <f>+VLOOKUP(E15,Participants!$A$1:$F$1449,2,FALSE)</f>
        <v>Harlow Pieramici</v>
      </c>
      <c r="G15" s="173" t="str">
        <f>+VLOOKUP(E15,Participants!$A$1:$F$1449,4,FALSE)</f>
        <v>STL</v>
      </c>
      <c r="H15" s="173" t="str">
        <f>+VLOOKUP(E15,Participants!$A$1:$F$1449,5,FALSE)</f>
        <v>F</v>
      </c>
      <c r="I15" s="173">
        <f>+VLOOKUP(E15,Participants!$A$1:$F$1449,3,FALSE)</f>
        <v>3</v>
      </c>
      <c r="J15" s="173" t="str">
        <f>+VLOOKUP(E15,Participants!$A$1:$G$1449,7,FALSE)</f>
        <v>DEV GIRLS</v>
      </c>
      <c r="K15" s="181" t="s">
        <v>1312</v>
      </c>
      <c r="L15" s="173">
        <f t="shared" si="1"/>
        <v>13</v>
      </c>
      <c r="M15" s="173"/>
      <c r="N15" s="182" t="str">
        <f t="shared" si="0"/>
        <v>DEV GIRLS</v>
      </c>
      <c r="O15" s="73"/>
      <c r="P15" s="101">
        <v>147</v>
      </c>
      <c r="Q15" s="101" t="str">
        <f>+VLOOKUP(P15,Participants!$A$1:$F$1449,2,FALSE)</f>
        <v>Anna Matecki</v>
      </c>
      <c r="R15" s="101">
        <v>160</v>
      </c>
      <c r="S15" s="101" t="str">
        <f>+VLOOKUP(R15,Participants!$A$1:$F$1449,2,FALSE)</f>
        <v>Piper Davis</v>
      </c>
      <c r="T15" s="101">
        <v>156</v>
      </c>
      <c r="U15" s="101" t="str">
        <f>+VLOOKUP(T15,Participants!$A$1:$F$1449,2,FALSE)</f>
        <v>Lois Pinar</v>
      </c>
      <c r="V15" s="101">
        <v>154</v>
      </c>
      <c r="W15" s="101" t="str">
        <f>+VLOOKUP(V15,Participants!$A$1:$F$1449,2,FALSE)</f>
        <v>Harlow Pieramici</v>
      </c>
      <c r="X15" s="73"/>
      <c r="Y15" s="73"/>
      <c r="Z15" s="73"/>
      <c r="AA15" s="73"/>
    </row>
    <row r="16" spans="1:27" x14ac:dyDescent="0.25">
      <c r="A16" s="73"/>
      <c r="B16" s="87" t="s">
        <v>1290</v>
      </c>
      <c r="C16" s="180">
        <v>3</v>
      </c>
      <c r="D16" s="180">
        <v>1</v>
      </c>
      <c r="E16" s="174">
        <v>438</v>
      </c>
      <c r="F16" s="173" t="str">
        <f>+VLOOKUP(E16,Participants!$A$1:$F$1449,2,FALSE)</f>
        <v>Heidi Stiger</v>
      </c>
      <c r="G16" s="173" t="str">
        <f>+VLOOKUP(E16,Participants!$A$1:$F$1449,4,FALSE)</f>
        <v>CDT</v>
      </c>
      <c r="H16" s="173" t="str">
        <f>+VLOOKUP(E16,Participants!$A$1:$F$1449,5,FALSE)</f>
        <v>F</v>
      </c>
      <c r="I16" s="173">
        <f>+VLOOKUP(E16,Participants!$A$1:$F$1449,3,FALSE)</f>
        <v>3</v>
      </c>
      <c r="J16" s="173" t="str">
        <f>+VLOOKUP(E16,Participants!$A$1:$G$1449,7,FALSE)</f>
        <v>DEV GIRLS</v>
      </c>
      <c r="K16" s="181" t="s">
        <v>1313</v>
      </c>
      <c r="L16" s="173">
        <f t="shared" si="1"/>
        <v>14</v>
      </c>
      <c r="M16" s="173"/>
      <c r="N16" s="182" t="str">
        <f t="shared" si="0"/>
        <v>DEV GIRLS</v>
      </c>
      <c r="O16" s="73"/>
      <c r="P16" s="101">
        <v>435</v>
      </c>
      <c r="Q16" s="101" t="str">
        <f>+VLOOKUP(P16,Participants!$A$1:$F$1449,2,FALSE)</f>
        <v>Rhodora Redd</v>
      </c>
      <c r="R16" s="101">
        <v>440</v>
      </c>
      <c r="S16" s="101" t="str">
        <f>+VLOOKUP(R16,Participants!$A$1:$F$1449,2,FALSE)</f>
        <v>Jacey Bell</v>
      </c>
      <c r="T16" s="101">
        <v>439</v>
      </c>
      <c r="U16" s="101" t="str">
        <f>+VLOOKUP(T16,Participants!$A$1:$F$1449,2,FALSE)</f>
        <v>Gemma Spadacene</v>
      </c>
      <c r="V16" s="101">
        <v>438</v>
      </c>
      <c r="W16" s="101" t="str">
        <f>+VLOOKUP(V16,Participants!$A$1:$F$1449,2,FALSE)</f>
        <v>Heidi Stiger</v>
      </c>
      <c r="X16" s="73"/>
      <c r="Y16" s="73"/>
      <c r="Z16" s="73"/>
      <c r="AA16" s="73"/>
    </row>
    <row r="17" spans="1:27" x14ac:dyDescent="0.25">
      <c r="A17" s="73"/>
      <c r="B17" s="87" t="s">
        <v>1290</v>
      </c>
      <c r="C17" s="180">
        <v>2</v>
      </c>
      <c r="D17" s="180">
        <v>6</v>
      </c>
      <c r="E17" s="174">
        <v>266</v>
      </c>
      <c r="F17" s="173" t="str">
        <f>+VLOOKUP(E17,Participants!$A$1:$F$1449,2,FALSE)</f>
        <v>Emma Wright</v>
      </c>
      <c r="G17" s="173" t="str">
        <f>+VLOOKUP(E17,Participants!$A$1:$F$1449,4,FALSE)</f>
        <v>JBS</v>
      </c>
      <c r="H17" s="173" t="str">
        <f>+VLOOKUP(E17,Participants!$A$1:$F$1449,5,FALSE)</f>
        <v>F</v>
      </c>
      <c r="I17" s="173">
        <f>+VLOOKUP(E17,Participants!$A$1:$F$1449,3,FALSE)</f>
        <v>4</v>
      </c>
      <c r="J17" s="173" t="str">
        <f>+VLOOKUP(E17,Participants!$A$1:$G$1449,7,FALSE)</f>
        <v>DEV GIRLS</v>
      </c>
      <c r="K17" s="181" t="s">
        <v>1314</v>
      </c>
      <c r="L17" s="173">
        <f t="shared" si="1"/>
        <v>15</v>
      </c>
      <c r="M17" s="173"/>
      <c r="N17" s="182" t="str">
        <f t="shared" si="0"/>
        <v>DEV GIRLS</v>
      </c>
      <c r="O17" s="73"/>
      <c r="P17" s="101">
        <v>265</v>
      </c>
      <c r="Q17" s="101" t="str">
        <f>+VLOOKUP(P17,Participants!$A$1:$F$1449,2,FALSE)</f>
        <v>Mackenzie Muir</v>
      </c>
      <c r="R17" s="101">
        <v>260</v>
      </c>
      <c r="S17" s="101" t="str">
        <f>+VLOOKUP(R17,Participants!$A$1:$F$1449,2,FALSE)</f>
        <v>Kiley Fettis</v>
      </c>
      <c r="T17" s="101">
        <v>264</v>
      </c>
      <c r="U17" s="101" t="str">
        <f>+VLOOKUP(T17,Participants!$A$1:$F$1449,2,FALSE)</f>
        <v>Karyna Kohut</v>
      </c>
      <c r="V17" s="101">
        <v>266</v>
      </c>
      <c r="W17" s="101" t="str">
        <f>+VLOOKUP(V17,Participants!$A$1:$F$1449,2,FALSE)</f>
        <v>Emma Wright</v>
      </c>
      <c r="X17" s="73"/>
      <c r="Y17" s="73"/>
      <c r="Z17" s="73"/>
      <c r="AA17" s="73"/>
    </row>
    <row r="18" spans="1:27" x14ac:dyDescent="0.25">
      <c r="A18" s="73"/>
      <c r="B18" s="87" t="s">
        <v>1290</v>
      </c>
      <c r="C18" s="180">
        <v>2</v>
      </c>
      <c r="D18" s="180">
        <v>8</v>
      </c>
      <c r="E18" s="174">
        <v>1214</v>
      </c>
      <c r="F18" s="173" t="str">
        <f>+VLOOKUP(E18,Participants!$A$1:$F$1449,2,FALSE)</f>
        <v>Veronica Homison</v>
      </c>
      <c r="G18" s="173" t="str">
        <f>+VLOOKUP(E18,Participants!$A$1:$F$1449,4,FALSE)</f>
        <v>GRE</v>
      </c>
      <c r="H18" s="173" t="str">
        <f>+VLOOKUP(E18,Participants!$A$1:$F$1449,5,FALSE)</f>
        <v>F</v>
      </c>
      <c r="I18" s="173">
        <f>+VLOOKUP(E18,Participants!$A$1:$F$1449,3,FALSE)</f>
        <v>2</v>
      </c>
      <c r="J18" s="173" t="str">
        <f>+VLOOKUP(E18,Participants!$A$1:$G$1449,7,FALSE)</f>
        <v>DEV GIRLS</v>
      </c>
      <c r="K18" s="181" t="s">
        <v>1316</v>
      </c>
      <c r="L18" s="173">
        <f t="shared" si="1"/>
        <v>16</v>
      </c>
      <c r="M18" s="173"/>
      <c r="N18" s="182" t="str">
        <f t="shared" si="0"/>
        <v>DEV GIRLS</v>
      </c>
      <c r="O18" s="73"/>
      <c r="P18" s="101">
        <v>1216</v>
      </c>
      <c r="Q18" s="101" t="str">
        <f>+VLOOKUP(P18,Participants!$A$1:$F$1449,2,FALSE)</f>
        <v>Maria Haggart</v>
      </c>
      <c r="R18" s="101">
        <v>1207</v>
      </c>
      <c r="S18" s="101" t="str">
        <f>+VLOOKUP(R18,Participants!$A$1:$F$1449,2,FALSE)</f>
        <v>Alicia Haggart</v>
      </c>
      <c r="T18" s="101">
        <v>1205</v>
      </c>
      <c r="U18" s="101" t="str">
        <f>+VLOOKUP(T18,Participants!$A$1:$F$1449,2,FALSE)</f>
        <v>Olivia Clauss</v>
      </c>
      <c r="V18" s="101">
        <v>1214</v>
      </c>
      <c r="W18" s="101" t="str">
        <f>+VLOOKUP(V18,Participants!$A$1:$F$1449,2,FALSE)</f>
        <v>Veronica Homison</v>
      </c>
      <c r="X18" s="73"/>
      <c r="Y18" s="73"/>
      <c r="Z18" s="73"/>
      <c r="AA18" s="73"/>
    </row>
    <row r="19" spans="1:27" x14ac:dyDescent="0.25">
      <c r="A19" s="73"/>
      <c r="B19" s="87" t="s">
        <v>1290</v>
      </c>
      <c r="C19" s="180">
        <v>1</v>
      </c>
      <c r="D19" s="180">
        <v>2</v>
      </c>
      <c r="E19" s="174">
        <v>15</v>
      </c>
      <c r="F19" s="173" t="str">
        <f>+VLOOKUP(E19,Participants!$A$1:$F$1449,2,FALSE)</f>
        <v>Audra Lazzara</v>
      </c>
      <c r="G19" s="173" t="str">
        <f>+VLOOKUP(E19,Participants!$A$1:$F$1449,4,FALSE)</f>
        <v>BFS</v>
      </c>
      <c r="H19" s="173" t="str">
        <f>+VLOOKUP(E19,Participants!$A$1:$F$1449,5,FALSE)</f>
        <v>F</v>
      </c>
      <c r="I19" s="173">
        <f>+VLOOKUP(E19,Participants!$A$1:$F$1449,3,FALSE)</f>
        <v>3</v>
      </c>
      <c r="J19" s="173" t="str">
        <f>+VLOOKUP(E19,Participants!$A$1:$G$1449,7,FALSE)</f>
        <v>DEV GIRLS</v>
      </c>
      <c r="K19" s="181" t="s">
        <v>1318</v>
      </c>
      <c r="L19" s="173">
        <f t="shared" si="1"/>
        <v>17</v>
      </c>
      <c r="M19" s="173"/>
      <c r="N19" s="182" t="str">
        <f t="shared" si="0"/>
        <v>DEV GIRLS</v>
      </c>
      <c r="O19" s="73"/>
      <c r="P19" s="101">
        <v>12</v>
      </c>
      <c r="Q19" s="101" t="str">
        <f>+VLOOKUP(P19,Participants!$A$1:$F$1449,2,FALSE)</f>
        <v>Amelia Aiello</v>
      </c>
      <c r="R19" s="101">
        <v>13</v>
      </c>
      <c r="S19" s="101" t="str">
        <f>+VLOOKUP(R19,Participants!$A$1:$F$1449,2,FALSE)</f>
        <v>Anna Lapinsky</v>
      </c>
      <c r="T19" s="101">
        <v>19</v>
      </c>
      <c r="U19" s="101" t="str">
        <f>+VLOOKUP(T19,Participants!$A$1:$F$1449,2,FALSE)</f>
        <v>Stella Kunz</v>
      </c>
      <c r="V19" s="101">
        <v>17</v>
      </c>
      <c r="W19" s="101" t="str">
        <f>+VLOOKUP(V19,Participants!$A$1:$F$1449,2,FALSE)</f>
        <v>Grace Chrobak</v>
      </c>
      <c r="X19" s="73"/>
      <c r="Y19" s="73"/>
      <c r="Z19" s="73"/>
      <c r="AA19" s="73"/>
    </row>
    <row r="20" spans="1:27" x14ac:dyDescent="0.25">
      <c r="A20" s="73"/>
      <c r="B20" s="87" t="s">
        <v>1290</v>
      </c>
      <c r="C20" s="180">
        <v>2</v>
      </c>
      <c r="D20" s="180">
        <v>3</v>
      </c>
      <c r="E20" s="174">
        <v>648</v>
      </c>
      <c r="F20" s="173" t="str">
        <f>+VLOOKUP(E20,Participants!$A$1:$F$1449,2,FALSE)</f>
        <v>Kayla Pulkowski</v>
      </c>
      <c r="G20" s="173" t="str">
        <f>+VLOOKUP(E20,Participants!$A$1:$F$1449,4,FALSE)</f>
        <v>SYL</v>
      </c>
      <c r="H20" s="175" t="str">
        <f>+VLOOKUP(E20,Participants!$A$1:$F$1449,5,FALSE)</f>
        <v>F</v>
      </c>
      <c r="I20" s="173">
        <f>+VLOOKUP(E20,Participants!$A$1:$F$1449,3,FALSE)</f>
        <v>3</v>
      </c>
      <c r="J20" s="173" t="str">
        <f>+VLOOKUP(E20,Participants!$A$1:$G$1449,7,FALSE)</f>
        <v>DEV GIRLS</v>
      </c>
      <c r="K20" s="181" t="s">
        <v>1319</v>
      </c>
      <c r="L20" s="173">
        <f t="shared" si="1"/>
        <v>18</v>
      </c>
      <c r="M20" s="173"/>
      <c r="N20" s="182" t="str">
        <f t="shared" si="0"/>
        <v>DEV GIRLS</v>
      </c>
      <c r="O20" s="73"/>
      <c r="P20" s="101">
        <v>647</v>
      </c>
      <c r="Q20" s="101" t="str">
        <f>+VLOOKUP(P20,Participants!$A$1:$F$1449,2,FALSE)</f>
        <v>Shannon Sawyer</v>
      </c>
      <c r="R20" s="101">
        <v>645</v>
      </c>
      <c r="S20" s="101" t="str">
        <f>+VLOOKUP(R20,Participants!$A$1:$F$1449,2,FALSE)</f>
        <v>Finley Fedak</v>
      </c>
      <c r="T20" s="101">
        <v>646</v>
      </c>
      <c r="U20" s="101" t="str">
        <f>+VLOOKUP(T20,Participants!$A$1:$F$1449,2,FALSE)</f>
        <v>Sara Ridilla</v>
      </c>
      <c r="V20" s="101">
        <v>648</v>
      </c>
      <c r="W20" s="101" t="str">
        <f>+VLOOKUP(V20,Participants!$A$1:$F$1449,2,FALSE)</f>
        <v>Kayla Pulkowski</v>
      </c>
      <c r="X20" s="73"/>
      <c r="Y20" s="73"/>
      <c r="Z20" s="73"/>
      <c r="AA20" s="73"/>
    </row>
    <row r="21" spans="1:27" ht="15.75" customHeight="1" x14ac:dyDescent="0.25">
      <c r="A21" s="73"/>
      <c r="B21" s="87" t="s">
        <v>1290</v>
      </c>
      <c r="C21" s="180">
        <v>2</v>
      </c>
      <c r="D21" s="180">
        <v>2</v>
      </c>
      <c r="E21" s="174">
        <v>889</v>
      </c>
      <c r="F21" s="173" t="str">
        <f>+VLOOKUP(E21,Participants!$A$1:$F$1449,2,FALSE)</f>
        <v>Sophia Glosser</v>
      </c>
      <c r="G21" s="173" t="str">
        <f>+VLOOKUP(E21,Participants!$A$1:$F$1449,4,FALSE)</f>
        <v>MOSS</v>
      </c>
      <c r="H21" s="173" t="str">
        <f>+VLOOKUP(E21,Participants!$A$1:$F$1449,5,FALSE)</f>
        <v>F</v>
      </c>
      <c r="I21" s="176">
        <f>+VLOOKUP(E21,Participants!$A$1:$F$1449,3,FALSE)</f>
        <v>4</v>
      </c>
      <c r="J21" s="173" t="str">
        <f>+VLOOKUP(E21,Participants!$A$1:$G$1449,7,FALSE)</f>
        <v>DEV GIRLS</v>
      </c>
      <c r="K21" s="181" t="s">
        <v>1320</v>
      </c>
      <c r="L21" s="173">
        <f t="shared" si="1"/>
        <v>19</v>
      </c>
      <c r="M21" s="173"/>
      <c r="N21" s="182" t="str">
        <f t="shared" si="0"/>
        <v>DEV GIRLS</v>
      </c>
      <c r="O21" s="73"/>
      <c r="P21" s="101">
        <v>885</v>
      </c>
      <c r="Q21" s="101" t="str">
        <f>+VLOOKUP(P21,Participants!$A$1:$F$1449,2,FALSE)</f>
        <v>Lillian Glosser</v>
      </c>
      <c r="R21" s="107">
        <v>890</v>
      </c>
      <c r="S21" s="101" t="str">
        <f>+VLOOKUP(R21,Participants!$A$1:$F$1449,2,FALSE)</f>
        <v>Sophia Dos Santos</v>
      </c>
      <c r="T21" s="101">
        <v>886</v>
      </c>
      <c r="U21" s="101" t="str">
        <f>+VLOOKUP(T21,Participants!$A$1:$F$1449,2,FALSE)</f>
        <v>Maggie Thompson</v>
      </c>
      <c r="V21" s="101">
        <v>889</v>
      </c>
      <c r="W21" s="101" t="str">
        <f>+VLOOKUP(V21,Participants!$A$1:$F$1449,2,FALSE)</f>
        <v>Sophia Glosser</v>
      </c>
      <c r="X21" s="73"/>
      <c r="Y21" s="73"/>
      <c r="Z21" s="73"/>
      <c r="AA21" s="73"/>
    </row>
    <row r="22" spans="1:27" ht="15.75" customHeight="1" x14ac:dyDescent="0.25">
      <c r="A22" s="73"/>
      <c r="B22" s="87" t="s">
        <v>1290</v>
      </c>
      <c r="C22" s="180">
        <v>1</v>
      </c>
      <c r="D22" s="180">
        <v>1</v>
      </c>
      <c r="E22" s="174">
        <v>486</v>
      </c>
      <c r="F22" s="173" t="str">
        <f>+VLOOKUP(E22,Participants!$A$1:$F$1449,2,FALSE)</f>
        <v>Kathryn Ahlborn</v>
      </c>
      <c r="G22" s="173" t="str">
        <f>+VLOOKUP(E22,Participants!$A$1:$F$1449,4,FALSE)</f>
        <v>ANN</v>
      </c>
      <c r="H22" s="173" t="str">
        <f>+VLOOKUP(E22,Participants!$A$1:$F$1449,5,FALSE)</f>
        <v>F</v>
      </c>
      <c r="I22" s="173">
        <f>+VLOOKUP(E22,Participants!$A$1:$F$1449,3,FALSE)</f>
        <v>4</v>
      </c>
      <c r="J22" s="173" t="str">
        <f>+VLOOKUP(E22,Participants!$A$1:$G$1449,7,FALSE)</f>
        <v>DEV GIRLS</v>
      </c>
      <c r="K22" s="181" t="s">
        <v>1321</v>
      </c>
      <c r="L22" s="173">
        <f t="shared" si="1"/>
        <v>20</v>
      </c>
      <c r="M22" s="173"/>
      <c r="N22" s="182" t="str">
        <f t="shared" si="0"/>
        <v>DEV GIRLS</v>
      </c>
      <c r="O22" s="73"/>
      <c r="P22" s="101">
        <v>483</v>
      </c>
      <c r="Q22" s="101" t="str">
        <f>+VLOOKUP(P22,Participants!$A$1:$F$1449,2,FALSE)</f>
        <v>Francesca Balkovec</v>
      </c>
      <c r="R22" s="101">
        <v>481</v>
      </c>
      <c r="S22" s="101" t="str">
        <f>+VLOOKUP(R22,Participants!$A$1:$F$1449,2,FALSE)</f>
        <v>Veronica Balkovec</v>
      </c>
      <c r="T22" s="101">
        <v>485</v>
      </c>
      <c r="U22" s="101" t="str">
        <f>+VLOOKUP(T22,Participants!$A$1:$F$1449,2,FALSE)</f>
        <v>Samantha Barker</v>
      </c>
      <c r="V22" s="101">
        <v>486</v>
      </c>
      <c r="W22" s="101" t="str">
        <f>+VLOOKUP(V22,Participants!$A$1:$F$1449,2,FALSE)</f>
        <v>Kathryn Ahlborn</v>
      </c>
      <c r="X22" s="73"/>
      <c r="Y22" s="73"/>
      <c r="Z22" s="73"/>
      <c r="AA22" s="73"/>
    </row>
    <row r="23" spans="1:27" ht="15.75" customHeight="1" x14ac:dyDescent="0.25">
      <c r="A23" s="73"/>
      <c r="B23" s="87" t="s">
        <v>1290</v>
      </c>
      <c r="C23" s="96">
        <f t="shared" ref="C23" si="2">C15+1</f>
        <v>3</v>
      </c>
      <c r="D23" s="96">
        <v>5</v>
      </c>
      <c r="E23" s="8"/>
      <c r="F23" s="8" t="e">
        <f>+VLOOKUP(E23,Participants!$A$1:$F$1449,2,FALSE)</f>
        <v>#N/A</v>
      </c>
      <c r="G23" s="8" t="e">
        <f>+VLOOKUP(E23,Participants!$A$1:$F$1449,4,FALSE)</f>
        <v>#N/A</v>
      </c>
      <c r="H23" s="8" t="e">
        <f>+VLOOKUP(E23,Participants!$A$1:$F$1449,5,FALSE)</f>
        <v>#N/A</v>
      </c>
      <c r="I23" s="8" t="e">
        <f>+VLOOKUP(E23,Participants!$A$1:$F$1449,3,FALSE)</f>
        <v>#N/A</v>
      </c>
      <c r="J23" s="8" t="e">
        <f>+VLOOKUP(E23,Participants!$A$1:$G$1449,7,FALSE)</f>
        <v>#N/A</v>
      </c>
      <c r="K23" s="108"/>
      <c r="L23" s="8"/>
      <c r="M23" s="8"/>
      <c r="N23" s="73" t="e">
        <f t="shared" ref="N23:N42" si="3">+J23</f>
        <v>#N/A</v>
      </c>
      <c r="O23" s="73"/>
      <c r="P23" s="101"/>
      <c r="Q23" s="101" t="e">
        <f>+VLOOKUP(P23,Participants!$A$1:$F$1449,2,FALSE)</f>
        <v>#N/A</v>
      </c>
      <c r="R23" s="101"/>
      <c r="S23" s="101" t="e">
        <f>+VLOOKUP(R23,Participants!$A$1:$F$1449,2,FALSE)</f>
        <v>#N/A</v>
      </c>
      <c r="T23" s="101"/>
      <c r="U23" s="101" t="e">
        <f>+VLOOKUP(T23,Participants!$A$1:$F$1449,2,FALSE)</f>
        <v>#N/A</v>
      </c>
      <c r="V23" s="101"/>
      <c r="W23" s="101" t="e">
        <f>+VLOOKUP(V23,Participants!$A$1:$F$1449,2,FALSE)</f>
        <v>#N/A</v>
      </c>
      <c r="X23" s="73"/>
      <c r="Y23" s="73"/>
      <c r="Z23" s="73"/>
      <c r="AA23" s="73"/>
    </row>
    <row r="24" spans="1:27" ht="15.75" customHeight="1" x14ac:dyDescent="0.25">
      <c r="A24" s="73"/>
      <c r="B24" s="87" t="s">
        <v>1290</v>
      </c>
      <c r="C24" s="96">
        <f t="shared" ref="C24" si="4">C18+1</f>
        <v>3</v>
      </c>
      <c r="D24" s="96">
        <v>8</v>
      </c>
      <c r="E24" s="8"/>
      <c r="F24" s="8" t="e">
        <f>+VLOOKUP(E24,Participants!$A$1:$F$1449,2,FALSE)</f>
        <v>#N/A</v>
      </c>
      <c r="G24" s="8" t="e">
        <f>+VLOOKUP(E24,Participants!$A$1:$F$1449,4,FALSE)</f>
        <v>#N/A</v>
      </c>
      <c r="H24" s="8" t="e">
        <f>+VLOOKUP(E24,Participants!$A$1:$F$1449,5,FALSE)</f>
        <v>#N/A</v>
      </c>
      <c r="I24" s="8" t="e">
        <f>+VLOOKUP(E24,Participants!$A$1:$F$1449,3,FALSE)</f>
        <v>#N/A</v>
      </c>
      <c r="J24" s="8" t="e">
        <f>+VLOOKUP(E24,Participants!$A$1:$G$1449,7,FALSE)</f>
        <v>#N/A</v>
      </c>
      <c r="K24" s="108"/>
      <c r="L24" s="8"/>
      <c r="M24" s="8"/>
      <c r="N24" s="73" t="e">
        <f t="shared" si="3"/>
        <v>#N/A</v>
      </c>
      <c r="O24" s="73"/>
      <c r="P24" s="101"/>
      <c r="Q24" s="101" t="e">
        <f>+VLOOKUP(P24,Participants!$A$1:$F$1449,2,FALSE)</f>
        <v>#N/A</v>
      </c>
      <c r="R24" s="101"/>
      <c r="S24" s="101" t="e">
        <f>+VLOOKUP(R24,Participants!$A$1:$F$1449,2,FALSE)</f>
        <v>#N/A</v>
      </c>
      <c r="T24" s="101"/>
      <c r="U24" s="101" t="e">
        <f>+VLOOKUP(T24,Participants!$A$1:$F$1449,2,FALSE)</f>
        <v>#N/A</v>
      </c>
      <c r="V24" s="101"/>
      <c r="W24" s="101" t="e">
        <f>+VLOOKUP(V24,Participants!$A$1:$F$1449,2,FALSE)</f>
        <v>#N/A</v>
      </c>
      <c r="X24" s="73"/>
      <c r="Y24" s="73"/>
      <c r="Z24" s="73"/>
      <c r="AA24" s="73"/>
    </row>
    <row r="25" spans="1:27" ht="15.75" customHeight="1" x14ac:dyDescent="0.25">
      <c r="A25" s="127" t="s">
        <v>1365</v>
      </c>
      <c r="B25" s="127" t="s">
        <v>1290</v>
      </c>
      <c r="C25" s="183">
        <v>4</v>
      </c>
      <c r="D25" s="183">
        <v>2</v>
      </c>
      <c r="E25" s="153">
        <v>611</v>
      </c>
      <c r="F25" s="152" t="str">
        <f>+VLOOKUP(E25,Participants!$A$1:$F$1449,2,FALSE)</f>
        <v>Lucas Conley</v>
      </c>
      <c r="G25" s="152" t="str">
        <f>+VLOOKUP(E25,Participants!$A$1:$F$1449,4,FALSE)</f>
        <v>AAC</v>
      </c>
      <c r="H25" s="152" t="str">
        <f>+VLOOKUP(E25,Participants!$A$1:$F$1449,5,FALSE)</f>
        <v>M</v>
      </c>
      <c r="I25" s="152">
        <f>+VLOOKUP(E25,Participants!$A$1:$F$1449,3,FALSE)</f>
        <v>4</v>
      </c>
      <c r="J25" s="152" t="str">
        <f>+VLOOKUP(E25,Participants!$A$1:$G$1449,7,FALSE)</f>
        <v>DEV BOYS</v>
      </c>
      <c r="K25" s="184" t="s">
        <v>1322</v>
      </c>
      <c r="L25" s="153">
        <v>1</v>
      </c>
      <c r="M25" s="153">
        <v>10</v>
      </c>
      <c r="N25" s="185" t="str">
        <f t="shared" ref="N25:N41" si="5">+J25</f>
        <v>DEV BOYS</v>
      </c>
      <c r="O25" s="73"/>
      <c r="P25" s="101">
        <v>610</v>
      </c>
      <c r="Q25" s="101" t="str">
        <f>+VLOOKUP(P25,Participants!$A$1:$F$1449,2,FALSE)</f>
        <v>Jonah Burchill</v>
      </c>
      <c r="R25" s="101">
        <v>609</v>
      </c>
      <c r="S25" s="101" t="str">
        <f>+VLOOKUP(R25,Participants!$A$1:$F$1449,2,FALSE)</f>
        <v>Ryan Kerr</v>
      </c>
      <c r="T25" s="101">
        <v>608</v>
      </c>
      <c r="U25" s="101" t="str">
        <f>+VLOOKUP(T25,Participants!$A$1:$F$1449,2,FALSE)</f>
        <v>Matthew McGrath</v>
      </c>
      <c r="V25" s="101">
        <v>611</v>
      </c>
      <c r="W25" s="101" t="str">
        <f>+VLOOKUP(V25,Participants!$A$1:$F$1449,2,FALSE)</f>
        <v>Lucas Conley</v>
      </c>
      <c r="X25" s="73"/>
      <c r="Y25" s="73"/>
      <c r="Z25" s="73"/>
      <c r="AA25" s="73"/>
    </row>
    <row r="26" spans="1:27" ht="15.75" customHeight="1" x14ac:dyDescent="0.25">
      <c r="A26" s="73"/>
      <c r="B26" s="87" t="s">
        <v>1290</v>
      </c>
      <c r="C26" s="183">
        <v>4</v>
      </c>
      <c r="D26" s="183">
        <v>1</v>
      </c>
      <c r="E26" s="153">
        <v>805</v>
      </c>
      <c r="F26" s="152" t="str">
        <f>+VLOOKUP(E26,Participants!$A$1:$F$1449,2,FALSE)</f>
        <v>Reece Hankinson</v>
      </c>
      <c r="G26" s="152" t="str">
        <f>+VLOOKUP(E26,Participants!$A$1:$F$1449,4,FALSE)</f>
        <v>SRT</v>
      </c>
      <c r="H26" s="152" t="str">
        <f>+VLOOKUP(E26,Participants!$A$1:$F$1449,5,FALSE)</f>
        <v>M</v>
      </c>
      <c r="I26" s="152">
        <f>+VLOOKUP(E26,Participants!$A$1:$F$1449,3,FALSE)</f>
        <v>4</v>
      </c>
      <c r="J26" s="152" t="str">
        <f>+VLOOKUP(E26,Participants!$A$1:$G$1449,7,FALSE)</f>
        <v>DEV BOYS</v>
      </c>
      <c r="K26" s="184" t="s">
        <v>1323</v>
      </c>
      <c r="L26" s="153">
        <v>2</v>
      </c>
      <c r="M26" s="153">
        <v>8</v>
      </c>
      <c r="N26" s="185" t="str">
        <f t="shared" si="5"/>
        <v>DEV BOYS</v>
      </c>
      <c r="O26" s="73"/>
      <c r="P26" s="101">
        <v>799</v>
      </c>
      <c r="Q26" s="101" t="str">
        <f>+VLOOKUP(P26,Participants!$A$1:$F$1449,2,FALSE)</f>
        <v>Eli Rock</v>
      </c>
      <c r="R26" s="101">
        <v>801</v>
      </c>
      <c r="S26" s="101" t="str">
        <f>+VLOOKUP(R26,Participants!$A$1:$F$1449,2,FALSE)</f>
        <v>Ryan Niedermeyer</v>
      </c>
      <c r="T26" s="101">
        <v>803</v>
      </c>
      <c r="U26" s="101" t="str">
        <f>+VLOOKUP(T26,Participants!$A$1:$F$1449,2,FALSE)</f>
        <v>Danny Haller</v>
      </c>
      <c r="V26" s="101">
        <v>805</v>
      </c>
      <c r="W26" s="101" t="str">
        <f>+VLOOKUP(V26,Participants!$A$1:$F$1449,2,FALSE)</f>
        <v>Reece Hankinson</v>
      </c>
      <c r="X26" s="73"/>
      <c r="Y26" s="73"/>
      <c r="Z26" s="73"/>
      <c r="AA26" s="73"/>
    </row>
    <row r="27" spans="1:27" ht="15.75" customHeight="1" x14ac:dyDescent="0.25">
      <c r="A27" s="73"/>
      <c r="B27" s="87" t="s">
        <v>1290</v>
      </c>
      <c r="C27" s="183">
        <v>4</v>
      </c>
      <c r="D27" s="183">
        <v>7</v>
      </c>
      <c r="E27" s="153">
        <v>1050</v>
      </c>
      <c r="F27" s="152" t="str">
        <f>+VLOOKUP(E27,Participants!$A$1:$F$1449,2,FALSE)</f>
        <v>Christian Williams</v>
      </c>
      <c r="G27" s="152" t="str">
        <f>+VLOOKUP(E27,Participants!$A$1:$F$1449,4,FALSE)</f>
        <v>HTS</v>
      </c>
      <c r="H27" s="152" t="str">
        <f>+VLOOKUP(E27,Participants!$A$1:$F$1449,5,FALSE)</f>
        <v>M</v>
      </c>
      <c r="I27" s="152">
        <f>+VLOOKUP(E27,Participants!$A$1:$F$1449,3,FALSE)</f>
        <v>4</v>
      </c>
      <c r="J27" s="152" t="str">
        <f>+VLOOKUP(E27,Participants!$A$1:$G$1449,7,FALSE)</f>
        <v>DEV BOYS</v>
      </c>
      <c r="K27" s="184" t="s">
        <v>1324</v>
      </c>
      <c r="L27" s="153">
        <v>3</v>
      </c>
      <c r="M27" s="153">
        <v>6</v>
      </c>
      <c r="N27" s="185" t="str">
        <f t="shared" si="5"/>
        <v>DEV BOYS</v>
      </c>
      <c r="O27" s="73"/>
      <c r="P27" s="101">
        <v>1046</v>
      </c>
      <c r="Q27" s="101" t="str">
        <f>+VLOOKUP(P27,Participants!$A$1:$F$1449,2,FALSE)</f>
        <v>Dominic Michnowicz</v>
      </c>
      <c r="R27" s="101">
        <v>1045</v>
      </c>
      <c r="S27" s="101" t="str">
        <f>+VLOOKUP(R27,Participants!$A$1:$F$1449,2,FALSE)</f>
        <v>Alex Smith</v>
      </c>
      <c r="T27" s="101">
        <v>1051</v>
      </c>
      <c r="U27" s="101" t="str">
        <f>+VLOOKUP(T27,Participants!$A$1:$F$1449,2,FALSE)</f>
        <v>Elias Latouf</v>
      </c>
      <c r="V27" s="101">
        <v>1050</v>
      </c>
      <c r="W27" s="101" t="str">
        <f>+VLOOKUP(V27,Participants!$A$1:$F$1449,2,FALSE)</f>
        <v>Christian Williams</v>
      </c>
      <c r="X27" s="73"/>
      <c r="Y27" s="73"/>
      <c r="Z27" s="73"/>
      <c r="AA27" s="73"/>
    </row>
    <row r="28" spans="1:27" ht="15.75" customHeight="1" x14ac:dyDescent="0.25">
      <c r="A28" s="73"/>
      <c r="B28" s="87" t="s">
        <v>1290</v>
      </c>
      <c r="C28" s="183">
        <v>4</v>
      </c>
      <c r="D28" s="183">
        <v>5</v>
      </c>
      <c r="E28" s="153">
        <v>29</v>
      </c>
      <c r="F28" s="152" t="str">
        <f>+VLOOKUP(E28,Participants!$A$1:$F$1449,2,FALSE)</f>
        <v>Max Radzvin</v>
      </c>
      <c r="G28" s="152" t="str">
        <f>+VLOOKUP(E28,Participants!$A$1:$F$1449,4,FALSE)</f>
        <v>BFS</v>
      </c>
      <c r="H28" s="152" t="str">
        <f>+VLOOKUP(E28,Participants!$A$1:$F$1449,5,FALSE)</f>
        <v>M</v>
      </c>
      <c r="I28" s="152">
        <f>+VLOOKUP(E28,Participants!$A$1:$F$1449,3,FALSE)</f>
        <v>2</v>
      </c>
      <c r="J28" s="152" t="str">
        <f>+VLOOKUP(E28,Participants!$A$1:$G$1449,7,FALSE)</f>
        <v>DEV BOYS</v>
      </c>
      <c r="K28" s="184" t="s">
        <v>1325</v>
      </c>
      <c r="L28" s="153">
        <v>4</v>
      </c>
      <c r="M28" s="153">
        <v>5</v>
      </c>
      <c r="N28" s="185" t="str">
        <f t="shared" si="5"/>
        <v>DEV BOYS</v>
      </c>
      <c r="O28" s="73"/>
      <c r="P28" s="101">
        <v>44</v>
      </c>
      <c r="Q28" s="101" t="str">
        <f>+VLOOKUP(P28,Participants!$A$1:$F$1449,2,FALSE)</f>
        <v>Justin Peoples</v>
      </c>
      <c r="R28" s="101">
        <v>46</v>
      </c>
      <c r="S28" s="101" t="str">
        <f>+VLOOKUP(R28,Participants!$A$1:$F$1449,2,FALSE)</f>
        <v>Will Gronsky</v>
      </c>
      <c r="T28" s="101">
        <v>33</v>
      </c>
      <c r="U28" s="101" t="str">
        <f>+VLOOKUP(T28,Participants!$A$1:$F$1449,2,FALSE)</f>
        <v>Cristian Udrea</v>
      </c>
      <c r="V28" s="101">
        <v>29</v>
      </c>
      <c r="W28" s="101" t="str">
        <f>+VLOOKUP(V28,Participants!$A$1:$F$1449,2,FALSE)</f>
        <v>Max Radzvin</v>
      </c>
      <c r="X28" s="73"/>
      <c r="Y28" s="73"/>
      <c r="Z28" s="73"/>
      <c r="AA28" s="73"/>
    </row>
    <row r="29" spans="1:27" ht="15.75" customHeight="1" x14ac:dyDescent="0.25">
      <c r="A29" s="73"/>
      <c r="B29" s="87" t="s">
        <v>1290</v>
      </c>
      <c r="C29" s="183">
        <v>4</v>
      </c>
      <c r="D29" s="183">
        <v>4</v>
      </c>
      <c r="E29" s="153">
        <v>326</v>
      </c>
      <c r="F29" s="152" t="str">
        <f>+VLOOKUP(E29,Participants!$A$1:$F$1449,2,FALSE)</f>
        <v>Will Waskiewicz</v>
      </c>
      <c r="G29" s="152" t="str">
        <f>+VLOOKUP(E29,Participants!$A$1:$F$1449,4,FALSE)</f>
        <v>BTA</v>
      </c>
      <c r="H29" s="152" t="str">
        <f>+VLOOKUP(E29,Participants!$A$1:$F$1449,5,FALSE)</f>
        <v>M</v>
      </c>
      <c r="I29" s="152">
        <f>+VLOOKUP(E29,Participants!$A$1:$F$1449,3,FALSE)</f>
        <v>3</v>
      </c>
      <c r="J29" s="152" t="str">
        <f>+VLOOKUP(E29,Participants!$A$1:$G$1449,7,FALSE)</f>
        <v>DEV BOYS</v>
      </c>
      <c r="K29" s="184" t="s">
        <v>1326</v>
      </c>
      <c r="L29" s="153">
        <v>5</v>
      </c>
      <c r="M29" s="153">
        <v>4</v>
      </c>
      <c r="N29" s="185" t="str">
        <f t="shared" si="5"/>
        <v>DEV BOYS</v>
      </c>
      <c r="O29" s="73"/>
      <c r="P29" s="101">
        <v>313</v>
      </c>
      <c r="Q29" s="101" t="str">
        <f>+VLOOKUP(P29,Participants!$A$1:$F$1449,2,FALSE)</f>
        <v>Thomas Bainbridge</v>
      </c>
      <c r="R29" s="101">
        <v>328</v>
      </c>
      <c r="S29" s="101" t="str">
        <f>+VLOOKUP(R29,Participants!$A$1:$F$1449,2,FALSE)</f>
        <v>Colin Glass</v>
      </c>
      <c r="T29" s="101">
        <v>329</v>
      </c>
      <c r="U29" s="101" t="str">
        <f>+VLOOKUP(T29,Participants!$A$1:$F$1449,2,FALSE)</f>
        <v>Liam Regan</v>
      </c>
      <c r="V29" s="101">
        <v>326</v>
      </c>
      <c r="W29" s="101" t="str">
        <f>+VLOOKUP(V29,Participants!$A$1:$F$1449,2,FALSE)</f>
        <v>Will Waskiewicz</v>
      </c>
      <c r="X29" s="73"/>
      <c r="Y29" s="73"/>
      <c r="Z29" s="73"/>
      <c r="AA29" s="73"/>
    </row>
    <row r="30" spans="1:27" ht="15.75" customHeight="1" x14ac:dyDescent="0.25">
      <c r="A30" s="73"/>
      <c r="B30" s="87" t="s">
        <v>1290</v>
      </c>
      <c r="C30" s="183">
        <v>4</v>
      </c>
      <c r="D30" s="183">
        <v>3</v>
      </c>
      <c r="E30" s="153">
        <v>870</v>
      </c>
      <c r="F30" s="152" t="str">
        <f>+VLOOKUP(E30,Participants!$A$1:$F$1449,2,FALSE)</f>
        <v>Jared Dobrinski</v>
      </c>
      <c r="G30" s="152" t="str">
        <f>+VLOOKUP(E30,Participants!$A$1:$F$1449,4,FALSE)</f>
        <v>NAM</v>
      </c>
      <c r="H30" s="152" t="str">
        <f>+VLOOKUP(E30,Participants!$A$1:$F$1449,5,FALSE)</f>
        <v>M</v>
      </c>
      <c r="I30" s="152">
        <f>+VLOOKUP(E30,Participants!$A$1:$F$1449,3,FALSE)</f>
        <v>4</v>
      </c>
      <c r="J30" s="152" t="str">
        <f>+VLOOKUP(E30,Participants!$A$1:$G$1449,7,FALSE)</f>
        <v>DEV BOYS</v>
      </c>
      <c r="K30" s="184" t="s">
        <v>1327</v>
      </c>
      <c r="L30" s="153">
        <v>6</v>
      </c>
      <c r="M30" s="153">
        <v>3</v>
      </c>
      <c r="N30" s="185" t="str">
        <f t="shared" si="5"/>
        <v>DEV BOYS</v>
      </c>
      <c r="O30" s="73"/>
      <c r="P30" s="101">
        <v>869</v>
      </c>
      <c r="Q30" s="101" t="str">
        <f>+VLOOKUP(P30,Participants!$A$1:$F$1449,2,FALSE)</f>
        <v>Blake Bonidie</v>
      </c>
      <c r="R30" s="101">
        <v>861</v>
      </c>
      <c r="S30" s="101" t="str">
        <f>+VLOOKUP(R30,Participants!$A$1:$F$1449,2,FALSE)</f>
        <v>Scarlett Zoracki</v>
      </c>
      <c r="T30" s="101">
        <v>871</v>
      </c>
      <c r="U30" s="101" t="str">
        <f>+VLOOKUP(T30,Participants!$A$1:$F$1449,2,FALSE)</f>
        <v>Ryan Loughran</v>
      </c>
      <c r="V30" s="101">
        <v>870</v>
      </c>
      <c r="W30" s="101" t="str">
        <f>+VLOOKUP(V30,Participants!$A$1:$F$1449,2,FALSE)</f>
        <v>Jared Dobrinski</v>
      </c>
      <c r="X30" s="73"/>
      <c r="Y30" s="73"/>
      <c r="Z30" s="73"/>
      <c r="AA30" s="73"/>
    </row>
    <row r="31" spans="1:27" ht="15.75" customHeight="1" x14ac:dyDescent="0.25">
      <c r="A31" s="73"/>
      <c r="B31" s="87" t="s">
        <v>1290</v>
      </c>
      <c r="C31" s="183">
        <v>4</v>
      </c>
      <c r="D31" s="183">
        <v>8</v>
      </c>
      <c r="E31" s="153">
        <v>537</v>
      </c>
      <c r="F31" s="152" t="str">
        <f>+VLOOKUP(E31,Participants!$A$1:$F$1449,2,FALSE)</f>
        <v>Jacob Vojtas</v>
      </c>
      <c r="G31" s="152" t="str">
        <f>+VLOOKUP(E31,Participants!$A$1:$F$1449,4,FALSE)</f>
        <v>KIL</v>
      </c>
      <c r="H31" s="152" t="str">
        <f>+VLOOKUP(E31,Participants!$A$1:$F$1449,5,FALSE)</f>
        <v>M</v>
      </c>
      <c r="I31" s="152">
        <f>+VLOOKUP(E31,Participants!$A$1:$F$1449,3,FALSE)</f>
        <v>4</v>
      </c>
      <c r="J31" s="152" t="str">
        <f>+VLOOKUP(E31,Participants!$A$1:$G$1449,7,FALSE)</f>
        <v>DEV BOYS</v>
      </c>
      <c r="K31" s="184" t="s">
        <v>1328</v>
      </c>
      <c r="L31" s="153">
        <v>7</v>
      </c>
      <c r="M31" s="153">
        <v>2</v>
      </c>
      <c r="N31" s="185" t="str">
        <f t="shared" si="5"/>
        <v>DEV BOYS</v>
      </c>
      <c r="O31" s="73"/>
      <c r="P31" s="101">
        <v>535</v>
      </c>
      <c r="Q31" s="101" t="str">
        <f>+VLOOKUP(P31,Participants!$A$1:$F$1449,2,FALSE)</f>
        <v>Anthony Cardosi</v>
      </c>
      <c r="R31" s="101">
        <v>539</v>
      </c>
      <c r="S31" s="101" t="str">
        <f>+VLOOKUP(R31,Participants!$A$1:$F$1449,2,FALSE)</f>
        <v>Nathan Salac</v>
      </c>
      <c r="T31" s="101">
        <v>532</v>
      </c>
      <c r="U31" s="101" t="str">
        <f>+VLOOKUP(T31,Participants!$A$1:$F$1449,2,FALSE)</f>
        <v>Jimmy Kalis</v>
      </c>
      <c r="V31" s="101">
        <v>537</v>
      </c>
      <c r="W31" s="101" t="str">
        <f>+VLOOKUP(V31,Participants!$A$1:$F$1449,2,FALSE)</f>
        <v>Jacob Vojtas</v>
      </c>
      <c r="X31" s="73"/>
      <c r="Y31" s="73"/>
      <c r="Z31" s="73"/>
      <c r="AA31" s="73"/>
    </row>
    <row r="32" spans="1:27" ht="15.75" customHeight="1" x14ac:dyDescent="0.25">
      <c r="A32" s="73"/>
      <c r="B32" s="87" t="s">
        <v>1290</v>
      </c>
      <c r="C32" s="183">
        <v>4</v>
      </c>
      <c r="D32" s="183">
        <v>6</v>
      </c>
      <c r="E32" s="153">
        <v>113</v>
      </c>
      <c r="F32" s="152" t="str">
        <f>+VLOOKUP(E32,Participants!$A$1:$F$1449,2,FALSE)</f>
        <v>Cooper Cincinnati</v>
      </c>
      <c r="G32" s="152" t="str">
        <f>+VLOOKUP(E32,Participants!$A$1:$F$1449,4,FALSE)</f>
        <v>JFK</v>
      </c>
      <c r="H32" s="152" t="str">
        <f>+VLOOKUP(E32,Participants!$A$1:$F$1449,5,FALSE)</f>
        <v>M</v>
      </c>
      <c r="I32" s="152">
        <f>+VLOOKUP(E32,Participants!$A$1:$F$1449,3,FALSE)</f>
        <v>3</v>
      </c>
      <c r="J32" s="152" t="str">
        <f>+VLOOKUP(E32,Participants!$A$1:$G$1449,7,FALSE)</f>
        <v>DEV BOYS</v>
      </c>
      <c r="K32" s="184" t="s">
        <v>1329</v>
      </c>
      <c r="L32" s="153">
        <v>8</v>
      </c>
      <c r="M32" s="153">
        <v>1</v>
      </c>
      <c r="N32" s="185" t="str">
        <f t="shared" si="5"/>
        <v>DEV BOYS</v>
      </c>
      <c r="O32" s="73"/>
      <c r="P32" s="101">
        <v>110</v>
      </c>
      <c r="Q32" s="101" t="str">
        <f>+VLOOKUP(P32,Participants!$A$1:$F$1449,2,FALSE)</f>
        <v>Kiera Roddy</v>
      </c>
      <c r="R32" s="101">
        <v>117</v>
      </c>
      <c r="S32" s="101" t="str">
        <f>+VLOOKUP(R32,Participants!$A$1:$F$1449,2,FALSE)</f>
        <v>Brady Hagerman</v>
      </c>
      <c r="T32" s="101">
        <v>114</v>
      </c>
      <c r="U32" s="101" t="str">
        <f>+VLOOKUP(T32,Participants!$A$1:$F$1449,2,FALSE)</f>
        <v>Elliott Bodart</v>
      </c>
      <c r="V32" s="101">
        <v>113</v>
      </c>
      <c r="W32" s="101" t="str">
        <f>+VLOOKUP(V32,Participants!$A$1:$F$1449,2,FALSE)</f>
        <v>Cooper Cincinnati</v>
      </c>
      <c r="X32" s="73"/>
      <c r="Y32" s="73"/>
      <c r="Z32" s="73"/>
      <c r="AA32" s="73"/>
    </row>
    <row r="33" spans="1:27" ht="15.75" customHeight="1" x14ac:dyDescent="0.25">
      <c r="A33" s="73"/>
      <c r="B33" s="87" t="s">
        <v>1290</v>
      </c>
      <c r="C33" s="183">
        <v>5</v>
      </c>
      <c r="D33" s="183">
        <v>4</v>
      </c>
      <c r="E33" s="153">
        <v>983</v>
      </c>
      <c r="F33" s="152" t="str">
        <f>+VLOOKUP(E33,Participants!$A$1:$F$1449,2,FALSE)</f>
        <v>Caleb Fruscello</v>
      </c>
      <c r="G33" s="152" t="str">
        <f>+VLOOKUP(E33,Participants!$A$1:$F$1449,4,FALSE)</f>
        <v>GAB</v>
      </c>
      <c r="H33" s="152" t="str">
        <f>+VLOOKUP(E33,Participants!$A$1:$F$1449,5,FALSE)</f>
        <v>M</v>
      </c>
      <c r="I33" s="152">
        <f>+VLOOKUP(E33,Participants!$A$1:$F$1449,3,FALSE)</f>
        <v>4</v>
      </c>
      <c r="J33" s="152" t="str">
        <f>+VLOOKUP(E33,Participants!$A$1:$G$1449,7,FALSE)</f>
        <v>DEV BOYS</v>
      </c>
      <c r="K33" s="184" t="s">
        <v>1330</v>
      </c>
      <c r="L33" s="152">
        <f>L32+1</f>
        <v>9</v>
      </c>
      <c r="M33" s="152"/>
      <c r="N33" s="185" t="str">
        <f t="shared" si="5"/>
        <v>DEV BOYS</v>
      </c>
      <c r="O33" s="73"/>
      <c r="P33" s="101">
        <v>984</v>
      </c>
      <c r="Q33" s="101" t="str">
        <f>+VLOOKUP(P33,Participants!$A$1:$F$1449,2,FALSE)</f>
        <v>Santelli Lizzy</v>
      </c>
      <c r="R33" s="101">
        <v>982</v>
      </c>
      <c r="S33" s="101" t="str">
        <f>+VLOOKUP(R33,Participants!$A$1:$F$1449,2,FALSE)</f>
        <v>Andrew Callaghan</v>
      </c>
      <c r="T33" s="101">
        <v>979</v>
      </c>
      <c r="U33" s="101" t="str">
        <f>+VLOOKUP(T33,Participants!$A$1:$F$1449,2,FALSE)</f>
        <v>Tyler Horvath</v>
      </c>
      <c r="V33" s="101">
        <v>983</v>
      </c>
      <c r="W33" s="101" t="str">
        <f>+VLOOKUP(V33,Participants!$A$1:$F$1449,2,FALSE)</f>
        <v>Caleb Fruscello</v>
      </c>
      <c r="X33" s="73"/>
      <c r="Y33" s="73"/>
      <c r="Z33" s="73"/>
      <c r="AA33" s="73"/>
    </row>
    <row r="34" spans="1:27" ht="15.75" customHeight="1" x14ac:dyDescent="0.25">
      <c r="A34" s="73"/>
      <c r="B34" s="87" t="s">
        <v>1290</v>
      </c>
      <c r="C34" s="183">
        <v>5</v>
      </c>
      <c r="D34" s="183">
        <v>3</v>
      </c>
      <c r="E34" s="153">
        <v>660</v>
      </c>
      <c r="F34" s="152" t="str">
        <f>+VLOOKUP(E34,Participants!$A$1:$F$1449,2,FALSE)</f>
        <v>Jonathan Warywoda</v>
      </c>
      <c r="G34" s="152" t="str">
        <f>+VLOOKUP(E34,Participants!$A$1:$F$1449,4,FALSE)</f>
        <v>SYL</v>
      </c>
      <c r="H34" s="154" t="str">
        <f>+VLOOKUP(E34,Participants!$A$1:$F$1449,5,FALSE)</f>
        <v>M</v>
      </c>
      <c r="I34" s="152">
        <f>+VLOOKUP(E34,Participants!$A$1:$F$1449,3,FALSE)</f>
        <v>4</v>
      </c>
      <c r="J34" s="152" t="str">
        <f>+VLOOKUP(E34,Participants!$A$1:$G$1449,7,FALSE)</f>
        <v>DEV BOYS</v>
      </c>
      <c r="K34" s="184" t="s">
        <v>1331</v>
      </c>
      <c r="L34" s="152">
        <f t="shared" ref="L34:L41" si="6">L33+1</f>
        <v>10</v>
      </c>
      <c r="M34" s="152"/>
      <c r="N34" s="185" t="str">
        <f t="shared" si="5"/>
        <v>DEV BOYS</v>
      </c>
      <c r="O34" s="73"/>
      <c r="P34" s="101">
        <v>659</v>
      </c>
      <c r="Q34" s="101" t="str">
        <f>+VLOOKUP(P34,Participants!$A$1:$F$1449,2,FALSE)</f>
        <v>Jonathan Wega</v>
      </c>
      <c r="R34" s="101">
        <v>658</v>
      </c>
      <c r="S34" s="101" t="str">
        <f>+VLOOKUP(R34,Participants!$A$1:$F$1449,2,FALSE)</f>
        <v>Cayden Johnson</v>
      </c>
      <c r="T34" s="101">
        <v>657</v>
      </c>
      <c r="U34" s="101" t="str">
        <f>+VLOOKUP(T34,Participants!$A$1:$F$1449,2,FALSE)</f>
        <v>Boston Dorfner</v>
      </c>
      <c r="V34" s="101">
        <v>660</v>
      </c>
      <c r="W34" s="101" t="str">
        <f>+VLOOKUP(V34,Participants!$A$1:$F$1449,2,FALSE)</f>
        <v>Jonathan Warywoda</v>
      </c>
      <c r="X34" s="73"/>
      <c r="Y34" s="73"/>
      <c r="Z34" s="73"/>
      <c r="AA34" s="73"/>
    </row>
    <row r="35" spans="1:27" ht="15.75" customHeight="1" x14ac:dyDescent="0.25">
      <c r="A35" s="73"/>
      <c r="B35" s="87" t="s">
        <v>1290</v>
      </c>
      <c r="C35" s="183">
        <v>6</v>
      </c>
      <c r="D35" s="183">
        <v>2</v>
      </c>
      <c r="E35" s="153">
        <v>943</v>
      </c>
      <c r="F35" s="152" t="str">
        <f>+VLOOKUP(E35,Participants!$A$1:$F$1449,2,FALSE)</f>
        <v>Marley Batchelor</v>
      </c>
      <c r="G35" s="152" t="str">
        <f>+VLOOKUP(E35,Participants!$A$1:$F$1449,4,FALSE)</f>
        <v>SBS</v>
      </c>
      <c r="H35" s="152" t="str">
        <f>+VLOOKUP(E35,Participants!$A$1:$F$1449,5,FALSE)</f>
        <v>M</v>
      </c>
      <c r="I35" s="152">
        <f>+VLOOKUP(E35,Participants!$A$1:$F$1449,3,FALSE)</f>
        <v>4</v>
      </c>
      <c r="J35" s="152" t="str">
        <f>+VLOOKUP(E35,Participants!$A$1:$G$1449,7,FALSE)</f>
        <v>DEV BOYS</v>
      </c>
      <c r="K35" s="184" t="s">
        <v>1333</v>
      </c>
      <c r="L35" s="152">
        <f t="shared" si="6"/>
        <v>11</v>
      </c>
      <c r="M35" s="152"/>
      <c r="N35" s="185" t="str">
        <f t="shared" si="5"/>
        <v>DEV BOYS</v>
      </c>
      <c r="O35" s="73"/>
      <c r="P35" s="101">
        <v>943</v>
      </c>
      <c r="Q35" s="101" t="str">
        <f>+VLOOKUP(P35,Participants!$A$1:$F$1449,2,FALSE)</f>
        <v>Marley Batchelor</v>
      </c>
      <c r="R35" s="101">
        <v>922</v>
      </c>
      <c r="S35" s="101" t="str">
        <f>+VLOOKUP(R35,Participants!$A$1:$F$1449,2,FALSE)</f>
        <v>Jordyn Cienik</v>
      </c>
      <c r="T35" s="101">
        <v>969</v>
      </c>
      <c r="U35" s="101" t="str">
        <f>+VLOOKUP(T35,Participants!$A$1:$F$1449,2,FALSE)</f>
        <v>Addison Bell</v>
      </c>
      <c r="V35" s="101">
        <v>940</v>
      </c>
      <c r="W35" s="101" t="str">
        <f>+VLOOKUP(V35,Participants!$A$1:$F$1449,2,FALSE)</f>
        <v>Adam Steiner</v>
      </c>
      <c r="X35" s="73"/>
      <c r="Y35" s="73"/>
      <c r="Z35" s="73"/>
      <c r="AA35" s="73"/>
    </row>
    <row r="36" spans="1:27" ht="15.75" customHeight="1" x14ac:dyDescent="0.25">
      <c r="A36" s="73"/>
      <c r="B36" s="87" t="s">
        <v>1290</v>
      </c>
      <c r="C36" s="183">
        <v>6</v>
      </c>
      <c r="D36" s="183">
        <v>4</v>
      </c>
      <c r="E36" s="153">
        <v>393</v>
      </c>
      <c r="F36" s="152" t="str">
        <f>+VLOOKUP(E36,Participants!$A$1:$F$1449,2,FALSE)</f>
        <v>Jacob Boehm</v>
      </c>
      <c r="G36" s="152" t="str">
        <f>+VLOOKUP(E36,Participants!$A$1:$F$1449,4,FALSE)</f>
        <v>PHL</v>
      </c>
      <c r="H36" s="152" t="str">
        <f>+VLOOKUP(E36,Participants!$A$1:$F$1449,5,FALSE)</f>
        <v>M</v>
      </c>
      <c r="I36" s="152">
        <f>+VLOOKUP(E36,Participants!$A$1:$F$1449,3,FALSE)</f>
        <v>3</v>
      </c>
      <c r="J36" s="152" t="str">
        <f>+VLOOKUP(E36,Participants!$A$1:$G$1449,7,FALSE)</f>
        <v>DEV BOYS</v>
      </c>
      <c r="K36" s="184" t="s">
        <v>1334</v>
      </c>
      <c r="L36" s="152">
        <f t="shared" si="6"/>
        <v>12</v>
      </c>
      <c r="M36" s="152"/>
      <c r="N36" s="185" t="str">
        <f t="shared" si="5"/>
        <v>DEV BOYS</v>
      </c>
      <c r="O36" s="73"/>
      <c r="P36" s="101">
        <v>393</v>
      </c>
      <c r="Q36" s="101" t="str">
        <f>+VLOOKUP(P36,Participants!$A$1:$F$1449,2,FALSE)</f>
        <v>Jacob Boehm</v>
      </c>
      <c r="R36" s="101">
        <v>408</v>
      </c>
      <c r="S36" s="101" t="str">
        <f>+VLOOKUP(R36,Participants!$A$1:$F$1449,2,FALSE)</f>
        <v>Hannah Hayes</v>
      </c>
      <c r="T36" s="101">
        <v>390</v>
      </c>
      <c r="U36" s="101" t="str">
        <f>+VLOOKUP(T36,Participants!$A$1:$F$1449,2,FALSE)</f>
        <v>Giulia Marino</v>
      </c>
      <c r="V36" s="101">
        <v>392</v>
      </c>
      <c r="W36" s="101" t="str">
        <f>+VLOOKUP(V36,Participants!$A$1:$F$1449,2,FALSE)</f>
        <v>Dashiell Sargent</v>
      </c>
      <c r="X36" s="73"/>
      <c r="Y36" s="73"/>
      <c r="Z36" s="73"/>
      <c r="AA36" s="73"/>
    </row>
    <row r="37" spans="1:27" ht="15.75" customHeight="1" x14ac:dyDescent="0.25">
      <c r="A37" s="73"/>
      <c r="B37" s="87" t="s">
        <v>1290</v>
      </c>
      <c r="C37" s="183">
        <v>5</v>
      </c>
      <c r="D37" s="183">
        <v>1</v>
      </c>
      <c r="E37" s="153">
        <v>177</v>
      </c>
      <c r="F37" s="152" t="str">
        <f>+VLOOKUP(E37,Participants!$A$1:$F$1449,2,FALSE)</f>
        <v>Jacob Lusk</v>
      </c>
      <c r="G37" s="152" t="str">
        <f>+VLOOKUP(E37,Participants!$A$1:$F$1449,4,FALSE)</f>
        <v>STL</v>
      </c>
      <c r="H37" s="152" t="str">
        <f>+VLOOKUP(E37,Participants!$A$1:$F$1449,5,FALSE)</f>
        <v>M</v>
      </c>
      <c r="I37" s="152">
        <f>+VLOOKUP(E37,Participants!$A$1:$F$1449,3,FALSE)</f>
        <v>3</v>
      </c>
      <c r="J37" s="152" t="str">
        <f>+VLOOKUP(E37,Participants!$A$1:$G$1449,7,FALSE)</f>
        <v>DEV BOYS</v>
      </c>
      <c r="K37" s="184" t="s">
        <v>1335</v>
      </c>
      <c r="L37" s="152">
        <f t="shared" si="6"/>
        <v>13</v>
      </c>
      <c r="M37" s="152"/>
      <c r="N37" s="185" t="str">
        <f t="shared" si="5"/>
        <v>DEV BOYS</v>
      </c>
      <c r="O37" s="73"/>
      <c r="P37" s="101">
        <v>178</v>
      </c>
      <c r="Q37" s="101" t="str">
        <f>+VLOOKUP(P37,Participants!$A$1:$F$1449,2,FALSE)</f>
        <v>Justin Mattes</v>
      </c>
      <c r="R37" s="101">
        <v>183</v>
      </c>
      <c r="S37" s="101" t="str">
        <f>+VLOOKUP(R37,Participants!$A$1:$F$1449,2,FALSE)</f>
        <v>Ryan Connolly</v>
      </c>
      <c r="T37" s="101">
        <v>182</v>
      </c>
      <c r="U37" s="101" t="str">
        <f>+VLOOKUP(T37,Participants!$A$1:$F$1449,2,FALSE)</f>
        <v>Rhys Maentz</v>
      </c>
      <c r="V37" s="101">
        <v>177</v>
      </c>
      <c r="W37" s="101" t="str">
        <f>+VLOOKUP(V37,Participants!$A$1:$F$1449,2,FALSE)</f>
        <v>Jacob Lusk</v>
      </c>
      <c r="X37" s="73"/>
      <c r="Y37" s="73"/>
      <c r="Z37" s="73"/>
      <c r="AA37" s="73"/>
    </row>
    <row r="38" spans="1:27" ht="15.75" customHeight="1" x14ac:dyDescent="0.25">
      <c r="A38" s="73"/>
      <c r="B38" s="87" t="s">
        <v>1290</v>
      </c>
      <c r="C38" s="183">
        <v>5</v>
      </c>
      <c r="D38" s="183">
        <v>2</v>
      </c>
      <c r="E38" s="153">
        <v>1208</v>
      </c>
      <c r="F38" s="152" t="str">
        <f>+VLOOKUP(E38,Participants!$A$1:$F$1449,2,FALSE)</f>
        <v>Dante Decaria</v>
      </c>
      <c r="G38" s="152" t="str">
        <f>+VLOOKUP(E38,Participants!$A$1:$F$1449,4,FALSE)</f>
        <v>GRE</v>
      </c>
      <c r="H38" s="152" t="str">
        <f>+VLOOKUP(E38,Participants!$A$1:$F$1449,5,FALSE)</f>
        <v>M</v>
      </c>
      <c r="I38" s="152">
        <f>+VLOOKUP(E38,Participants!$A$1:$F$1449,3,FALSE)</f>
        <v>1</v>
      </c>
      <c r="J38" s="152" t="str">
        <f>+VLOOKUP(E38,Participants!$A$1:$G$1449,7,FALSE)</f>
        <v>DEV BOYS</v>
      </c>
      <c r="K38" s="184" t="s">
        <v>1336</v>
      </c>
      <c r="L38" s="152">
        <f t="shared" si="6"/>
        <v>14</v>
      </c>
      <c r="M38" s="152"/>
      <c r="N38" s="185" t="str">
        <f t="shared" si="5"/>
        <v>DEV BOYS</v>
      </c>
      <c r="O38" s="73"/>
      <c r="P38" s="101">
        <v>1208</v>
      </c>
      <c r="Q38" s="101" t="str">
        <f>+VLOOKUP(P38,Participants!$A$1:$F$1449,2,FALSE)</f>
        <v>Dante Decaria</v>
      </c>
      <c r="R38" s="101">
        <v>1209</v>
      </c>
      <c r="S38" s="101" t="str">
        <f>+VLOOKUP(R38,Participants!$A$1:$F$1449,2,FALSE)</f>
        <v>Christian Meyer</v>
      </c>
      <c r="T38" s="101">
        <v>1218</v>
      </c>
      <c r="U38" s="101" t="str">
        <f>+VLOOKUP(T38,Participants!$A$1:$F$1449,2,FALSE)</f>
        <v>Naomi Sauers</v>
      </c>
      <c r="V38" s="101">
        <v>1217</v>
      </c>
      <c r="W38" s="101" t="str">
        <f>+VLOOKUP(V38,Participants!$A$1:$F$1449,2,FALSE)</f>
        <v>Isabella Dudash</v>
      </c>
      <c r="X38" s="73"/>
      <c r="Y38" s="73"/>
      <c r="Z38" s="73"/>
      <c r="AA38" s="73"/>
    </row>
    <row r="39" spans="1:27" ht="15.75" customHeight="1" x14ac:dyDescent="0.25">
      <c r="A39" s="73"/>
      <c r="B39" s="87" t="s">
        <v>1290</v>
      </c>
      <c r="C39" s="183">
        <v>6</v>
      </c>
      <c r="D39" s="183">
        <v>3</v>
      </c>
      <c r="E39" s="153">
        <v>893</v>
      </c>
      <c r="F39" s="152" t="str">
        <f>+VLOOKUP(E39,Participants!$A$1:$F$1449,2,FALSE)</f>
        <v>Raleigh Mero</v>
      </c>
      <c r="G39" s="152" t="str">
        <f>+VLOOKUP(E39,Participants!$A$1:$F$1449,4,FALSE)</f>
        <v>MOSS</v>
      </c>
      <c r="H39" s="152" t="str">
        <f>+VLOOKUP(E39,Participants!$A$1:$F$1449,5,FALSE)</f>
        <v>M</v>
      </c>
      <c r="I39" s="162">
        <f>+VLOOKUP(E39,Participants!$A$1:$F$1449,3,FALSE)</f>
        <v>4</v>
      </c>
      <c r="J39" s="152" t="str">
        <f>+VLOOKUP(E39,Participants!$A$1:$G$1449,7,FALSE)</f>
        <v>DEV BOYS</v>
      </c>
      <c r="K39" s="184" t="s">
        <v>1337</v>
      </c>
      <c r="L39" s="152">
        <f t="shared" si="6"/>
        <v>15</v>
      </c>
      <c r="M39" s="152"/>
      <c r="N39" s="185" t="str">
        <f t="shared" si="5"/>
        <v>DEV BOYS</v>
      </c>
      <c r="O39" s="73"/>
      <c r="P39" s="101">
        <v>893</v>
      </c>
      <c r="Q39" s="101" t="str">
        <f>+VLOOKUP(P39,Participants!$A$1:$F$1449,2,FALSE)</f>
        <v>Raleigh Mero</v>
      </c>
      <c r="R39" s="101">
        <v>890</v>
      </c>
      <c r="S39" s="101" t="str">
        <f>+VLOOKUP(R39,Participants!$A$1:$F$1449,2,FALSE)</f>
        <v>Sophia Dos Santos</v>
      </c>
      <c r="T39" s="101">
        <v>889</v>
      </c>
      <c r="U39" s="101" t="str">
        <f>+VLOOKUP(T39,Participants!$A$1:$F$1449,2,FALSE)</f>
        <v>Sophia Glosser</v>
      </c>
      <c r="V39" s="101">
        <v>892</v>
      </c>
      <c r="W39" s="101" t="str">
        <f>+VLOOKUP(V39,Participants!$A$1:$F$1449,2,FALSE)</f>
        <v>Finn Thompson</v>
      </c>
      <c r="X39" s="73"/>
      <c r="Y39" s="73"/>
      <c r="Z39" s="73"/>
      <c r="AA39" s="73"/>
    </row>
    <row r="40" spans="1:27" ht="15.75" customHeight="1" x14ac:dyDescent="0.25">
      <c r="A40" s="73"/>
      <c r="B40" s="87" t="s">
        <v>1290</v>
      </c>
      <c r="C40" s="183">
        <v>6</v>
      </c>
      <c r="D40" s="183">
        <v>1</v>
      </c>
      <c r="E40" s="153">
        <v>447</v>
      </c>
      <c r="F40" s="152" t="str">
        <f>+VLOOKUP(E40,Participants!$A$1:$F$1449,2,FALSE)</f>
        <v>Jimmy Darcy</v>
      </c>
      <c r="G40" s="152" t="str">
        <f>+VLOOKUP(E40,Participants!$A$1:$F$1449,4,FALSE)</f>
        <v>CDT</v>
      </c>
      <c r="H40" s="152" t="str">
        <f>+VLOOKUP(E40,Participants!$A$1:$F$1449,5,FALSE)</f>
        <v>M</v>
      </c>
      <c r="I40" s="152">
        <f>+VLOOKUP(E40,Participants!$A$1:$F$1449,3,FALSE)</f>
        <v>4</v>
      </c>
      <c r="J40" s="152" t="str">
        <f>+VLOOKUP(E40,Participants!$A$1:$G$1449,7,FALSE)</f>
        <v>DEV BOYS</v>
      </c>
      <c r="K40" s="184" t="s">
        <v>1338</v>
      </c>
      <c r="L40" s="152">
        <f t="shared" si="6"/>
        <v>16</v>
      </c>
      <c r="M40" s="152"/>
      <c r="N40" s="185" t="str">
        <f t="shared" si="5"/>
        <v>DEV BOYS</v>
      </c>
      <c r="O40" s="73"/>
      <c r="P40" s="101">
        <v>447</v>
      </c>
      <c r="Q40" s="101" t="str">
        <f>+VLOOKUP(P40,Participants!$A$1:$F$1449,2,FALSE)</f>
        <v>Jimmy Darcy</v>
      </c>
      <c r="R40" s="101">
        <v>444</v>
      </c>
      <c r="S40" s="101" t="str">
        <f>+VLOOKUP(R40,Participants!$A$1:$F$1449,2,FALSE)</f>
        <v>John Howe</v>
      </c>
      <c r="T40" s="101">
        <v>438</v>
      </c>
      <c r="U40" s="101" t="str">
        <f>+VLOOKUP(T40,Participants!$A$1:$F$1449,2,FALSE)</f>
        <v>Heidi Stiger</v>
      </c>
      <c r="V40" s="101">
        <v>442</v>
      </c>
      <c r="W40" s="101" t="str">
        <f>+VLOOKUP(V40,Participants!$A$1:$F$1449,2,FALSE)</f>
        <v>Avery McKoy</v>
      </c>
      <c r="X40" s="73"/>
      <c r="Y40" s="73"/>
      <c r="Z40" s="73"/>
      <c r="AA40" s="73"/>
    </row>
    <row r="41" spans="1:27" ht="15.75" customHeight="1" x14ac:dyDescent="0.25">
      <c r="A41" s="73"/>
      <c r="B41" s="87" t="s">
        <v>1290</v>
      </c>
      <c r="C41" s="183">
        <v>6</v>
      </c>
      <c r="D41" s="183">
        <v>5</v>
      </c>
      <c r="E41" s="153">
        <v>273</v>
      </c>
      <c r="F41" s="152" t="str">
        <f>+VLOOKUP(E41,Participants!$A$1:$F$1449,2,FALSE)</f>
        <v>Jacob Matthews</v>
      </c>
      <c r="G41" s="152" t="str">
        <f>+VLOOKUP(E41,Participants!$A$1:$F$1449,4,FALSE)</f>
        <v>JBS</v>
      </c>
      <c r="H41" s="152" t="str">
        <f>+VLOOKUP(E41,Participants!$A$1:$F$1449,5,FALSE)</f>
        <v>M</v>
      </c>
      <c r="I41" s="152">
        <f>+VLOOKUP(E41,Participants!$A$1:$F$1449,3,FALSE)</f>
        <v>2</v>
      </c>
      <c r="J41" s="152" t="str">
        <f>+VLOOKUP(E41,Participants!$A$1:$G$1449,7,FALSE)</f>
        <v>DEV BOYS</v>
      </c>
      <c r="K41" s="184" t="s">
        <v>1339</v>
      </c>
      <c r="L41" s="152">
        <f t="shared" si="6"/>
        <v>17</v>
      </c>
      <c r="M41" s="152"/>
      <c r="N41" s="185" t="str">
        <f t="shared" si="5"/>
        <v>DEV BOYS</v>
      </c>
      <c r="O41" s="73"/>
      <c r="P41" s="101">
        <v>255</v>
      </c>
      <c r="Q41" s="101" t="str">
        <f>+VLOOKUP(P41,Participants!$A$1:$F$1449,2,FALSE)</f>
        <v>Clare Koniecka</v>
      </c>
      <c r="R41" s="101">
        <v>273</v>
      </c>
      <c r="S41" s="101" t="str">
        <f>+VLOOKUP(R41,Participants!$A$1:$F$1449,2,FALSE)</f>
        <v>Jacob Matthews</v>
      </c>
      <c r="T41" s="101">
        <v>275</v>
      </c>
      <c r="U41" s="101" t="str">
        <f>+VLOOKUP(T41,Participants!$A$1:$F$1449,2,FALSE)</f>
        <v>Gavin Galket</v>
      </c>
      <c r="V41" s="101">
        <v>277</v>
      </c>
      <c r="W41" s="101" t="str">
        <f>+VLOOKUP(V41,Participants!$A$1:$F$1449,2,FALSE)</f>
        <v>Zander Izzo</v>
      </c>
      <c r="X41" s="73"/>
      <c r="Y41" s="73"/>
      <c r="Z41" s="73"/>
      <c r="AA41" s="73"/>
    </row>
    <row r="42" spans="1:27" ht="15.75" customHeight="1" x14ac:dyDescent="0.25">
      <c r="A42" s="73"/>
      <c r="B42" s="87" t="s">
        <v>1290</v>
      </c>
      <c r="C42" s="96">
        <f>C35+1</f>
        <v>7</v>
      </c>
      <c r="D42" s="96">
        <v>3</v>
      </c>
      <c r="E42" s="9"/>
      <c r="F42" s="8" t="e">
        <f>+VLOOKUP(E42,Participants!$A$1:$F$1449,2,FALSE)</f>
        <v>#N/A</v>
      </c>
      <c r="G42" s="8" t="e">
        <f>+VLOOKUP(E42,Participants!$A$1:$F$1449,4,FALSE)</f>
        <v>#N/A</v>
      </c>
      <c r="H42" s="8" t="e">
        <f>+VLOOKUP(E42,Participants!$A$1:$F$1449,5,FALSE)</f>
        <v>#N/A</v>
      </c>
      <c r="I42" s="8" t="e">
        <f>+VLOOKUP(E42,Participants!$A$1:$F$1449,3,FALSE)</f>
        <v>#N/A</v>
      </c>
      <c r="J42" s="8" t="e">
        <f>+VLOOKUP(E42,Participants!$A$1:$G$1449,7,FALSE)</f>
        <v>#N/A</v>
      </c>
      <c r="K42" s="108"/>
      <c r="L42" s="8"/>
      <c r="M42" s="8"/>
      <c r="N42" s="73" t="e">
        <f t="shared" si="3"/>
        <v>#N/A</v>
      </c>
      <c r="O42" s="73"/>
      <c r="P42" s="101"/>
      <c r="Q42" s="101" t="e">
        <f>+VLOOKUP(P42,Participants!$A$1:$F$1449,2,FALSE)</f>
        <v>#N/A</v>
      </c>
      <c r="R42" s="101"/>
      <c r="S42" s="101" t="e">
        <f>+VLOOKUP(R42,Participants!$A$1:$F$1449,2,FALSE)</f>
        <v>#N/A</v>
      </c>
      <c r="T42" s="101"/>
      <c r="U42" s="101" t="e">
        <f>+VLOOKUP(T42,Participants!$A$1:$F$1449,2,FALSE)</f>
        <v>#N/A</v>
      </c>
      <c r="V42" s="101"/>
      <c r="W42" s="101" t="e">
        <f>+VLOOKUP(V42,Participants!$A$1:$F$1449,2,FALSE)</f>
        <v>#N/A</v>
      </c>
      <c r="X42" s="73"/>
      <c r="Y42" s="73"/>
      <c r="Z42" s="73"/>
      <c r="AA42" s="73"/>
    </row>
    <row r="43" spans="1:27" ht="15.75" customHeight="1" x14ac:dyDescent="0.25">
      <c r="A43" s="73"/>
      <c r="B43" s="87"/>
      <c r="C43" s="73"/>
      <c r="D43" s="97"/>
      <c r="E43" s="73"/>
      <c r="F43" s="73"/>
      <c r="G43" s="73"/>
      <c r="H43" s="73"/>
      <c r="I43" s="73"/>
      <c r="J43" s="73"/>
      <c r="K43" s="78"/>
      <c r="L43" s="73"/>
      <c r="M43" s="73"/>
      <c r="N43" s="73"/>
      <c r="O43" s="73"/>
      <c r="P43" s="90"/>
      <c r="Q43" s="90"/>
      <c r="R43" s="90"/>
      <c r="S43" s="90"/>
      <c r="T43" s="90"/>
      <c r="U43" s="90"/>
      <c r="V43" s="90"/>
      <c r="W43" s="90"/>
      <c r="X43" s="91"/>
      <c r="Y43" s="73"/>
      <c r="Z43" s="73"/>
      <c r="AA43" s="73"/>
    </row>
    <row r="44" spans="1:27" ht="15.75" customHeight="1" x14ac:dyDescent="0.25">
      <c r="A44" s="73"/>
      <c r="B44" s="87"/>
      <c r="C44" s="73"/>
      <c r="D44" s="97"/>
      <c r="E44" s="73"/>
      <c r="F44" s="73"/>
      <c r="G44" s="73"/>
      <c r="H44" s="73"/>
      <c r="I44" s="73"/>
      <c r="J44" s="73"/>
      <c r="K44" s="78"/>
      <c r="L44" s="73"/>
      <c r="M44" s="73"/>
      <c r="N44" s="73"/>
      <c r="O44" s="73"/>
      <c r="P44" s="90"/>
      <c r="Q44" s="90"/>
      <c r="R44" s="90"/>
      <c r="S44" s="90"/>
      <c r="T44" s="90"/>
      <c r="U44" s="90"/>
      <c r="V44" s="90"/>
      <c r="W44" s="90"/>
      <c r="X44" s="91"/>
      <c r="Y44" s="73"/>
      <c r="Z44" s="73"/>
      <c r="AA44" s="73"/>
    </row>
    <row r="45" spans="1:27" ht="15.75" customHeight="1" x14ac:dyDescent="0.25">
      <c r="A45" s="73"/>
      <c r="B45" s="87"/>
      <c r="C45" s="73"/>
      <c r="D45" s="97"/>
      <c r="E45" s="73"/>
      <c r="F45" s="73"/>
      <c r="G45" s="73"/>
      <c r="H45" s="73"/>
      <c r="I45" s="73"/>
      <c r="J45" s="73"/>
      <c r="K45" s="78"/>
      <c r="L45" s="73"/>
      <c r="M45" s="73"/>
      <c r="N45" s="73"/>
      <c r="O45" s="73"/>
      <c r="P45" s="90"/>
      <c r="Q45" s="90"/>
      <c r="R45" s="90"/>
      <c r="S45" s="90"/>
      <c r="T45" s="90"/>
      <c r="U45" s="90"/>
      <c r="V45" s="90"/>
      <c r="W45" s="90"/>
      <c r="X45" s="91"/>
      <c r="Y45" s="73"/>
      <c r="Z45" s="73"/>
      <c r="AA45" s="73"/>
    </row>
    <row r="46" spans="1:27" s="145" customFormat="1" ht="15.75" customHeight="1" x14ac:dyDescent="0.2">
      <c r="A46" s="142"/>
      <c r="B46" s="142"/>
      <c r="C46" s="142"/>
      <c r="D46" s="143"/>
      <c r="E46" s="142"/>
      <c r="F46" s="142"/>
      <c r="G46" s="142"/>
      <c r="H46" s="142"/>
      <c r="I46" s="142"/>
      <c r="J46" s="142"/>
      <c r="K46" s="144"/>
      <c r="L46" s="142"/>
      <c r="M46" s="142"/>
      <c r="N46" s="142"/>
      <c r="O46" s="142"/>
      <c r="P46" s="143"/>
      <c r="Q46" s="143"/>
      <c r="R46" s="143"/>
      <c r="S46" s="143"/>
      <c r="T46" s="143"/>
      <c r="U46" s="143"/>
      <c r="V46" s="143"/>
      <c r="W46" s="143"/>
      <c r="X46" s="142"/>
      <c r="Y46" s="142"/>
      <c r="Z46" s="142"/>
      <c r="AA46" s="142"/>
    </row>
    <row r="47" spans="1:27" s="145" customFormat="1" ht="15.75" customHeight="1" x14ac:dyDescent="0.2">
      <c r="A47" s="142"/>
      <c r="B47" s="142"/>
      <c r="C47" s="142"/>
      <c r="D47" s="143"/>
      <c r="E47" s="142"/>
      <c r="F47" s="142"/>
      <c r="G47" s="142"/>
      <c r="H47" s="142"/>
      <c r="I47" s="142"/>
      <c r="J47" s="142"/>
      <c r="K47" s="144"/>
      <c r="L47" s="142"/>
      <c r="M47" s="142"/>
      <c r="N47" s="142"/>
      <c r="O47" s="142"/>
      <c r="P47" s="143"/>
      <c r="Q47" s="143"/>
      <c r="R47" s="143"/>
      <c r="S47" s="143"/>
      <c r="T47" s="143"/>
      <c r="U47" s="143"/>
      <c r="V47" s="143"/>
      <c r="W47" s="143"/>
      <c r="X47" s="142"/>
      <c r="Y47" s="142"/>
      <c r="Z47" s="142"/>
      <c r="AA47" s="142"/>
    </row>
    <row r="48" spans="1:27" s="145" customFormat="1" ht="15.75" customHeight="1" x14ac:dyDescent="0.2">
      <c r="A48" s="142"/>
      <c r="B48" s="146" t="s">
        <v>16</v>
      </c>
      <c r="C48" s="146" t="s">
        <v>19</v>
      </c>
      <c r="D48" s="147" t="s">
        <v>26</v>
      </c>
      <c r="E48" s="148" t="s">
        <v>29</v>
      </c>
      <c r="F48" s="146" t="s">
        <v>32</v>
      </c>
      <c r="G48" s="146" t="s">
        <v>35</v>
      </c>
      <c r="H48" s="146" t="s">
        <v>38</v>
      </c>
      <c r="I48" s="146" t="s">
        <v>40</v>
      </c>
      <c r="J48" s="146" t="s">
        <v>42</v>
      </c>
      <c r="K48" s="146" t="s">
        <v>45</v>
      </c>
      <c r="L48" s="146" t="s">
        <v>48</v>
      </c>
      <c r="M48" s="146" t="s">
        <v>51</v>
      </c>
      <c r="N48" s="146" t="s">
        <v>54</v>
      </c>
      <c r="O48" s="146" t="s">
        <v>57</v>
      </c>
      <c r="P48" s="147" t="s">
        <v>60</v>
      </c>
      <c r="Q48" s="147" t="s">
        <v>63</v>
      </c>
      <c r="R48" s="147" t="s">
        <v>66</v>
      </c>
      <c r="S48" s="147" t="s">
        <v>69</v>
      </c>
      <c r="T48" s="147" t="s">
        <v>72</v>
      </c>
      <c r="U48" s="147" t="s">
        <v>75</v>
      </c>
      <c r="V48" s="147" t="s">
        <v>78</v>
      </c>
      <c r="W48" s="147" t="s">
        <v>81</v>
      </c>
      <c r="X48" s="146" t="s">
        <v>86</v>
      </c>
      <c r="Y48" s="142" t="s">
        <v>89</v>
      </c>
      <c r="Z48" s="142" t="s">
        <v>92</v>
      </c>
      <c r="AA48" s="146" t="s">
        <v>1110</v>
      </c>
    </row>
    <row r="49" spans="1:27" s="145" customFormat="1" ht="15.75" customHeight="1" x14ac:dyDescent="0.2">
      <c r="A49" s="142" t="s">
        <v>22</v>
      </c>
      <c r="B49" s="142">
        <f t="shared" ref="B49:K54" si="7">+SUMIFS($M$2:$M$42,$N$2:$N$42,$A49,$G$2:$G$42,B$48)</f>
        <v>5</v>
      </c>
      <c r="C49" s="142">
        <f t="shared" si="7"/>
        <v>0</v>
      </c>
      <c r="D49" s="143">
        <f t="shared" si="7"/>
        <v>6</v>
      </c>
      <c r="E49" s="142">
        <f t="shared" si="7"/>
        <v>0</v>
      </c>
      <c r="F49" s="142">
        <f t="shared" si="7"/>
        <v>0</v>
      </c>
      <c r="G49" s="142">
        <f t="shared" si="7"/>
        <v>0</v>
      </c>
      <c r="H49" s="142">
        <f t="shared" si="7"/>
        <v>10</v>
      </c>
      <c r="I49" s="142">
        <f t="shared" si="7"/>
        <v>4</v>
      </c>
      <c r="J49" s="142">
        <f t="shared" si="7"/>
        <v>0</v>
      </c>
      <c r="K49" s="142">
        <f t="shared" si="7"/>
        <v>1</v>
      </c>
      <c r="L49" s="142">
        <f t="shared" ref="L49:Z54" si="8">+SUMIFS($M$2:$M$42,$N$2:$N$42,$A49,$G$2:$G$42,L$48)</f>
        <v>0</v>
      </c>
      <c r="M49" s="142">
        <f t="shared" si="8"/>
        <v>0</v>
      </c>
      <c r="N49" s="142">
        <f t="shared" si="8"/>
        <v>0</v>
      </c>
      <c r="O49" s="142">
        <f t="shared" si="8"/>
        <v>2</v>
      </c>
      <c r="P49" s="143">
        <f t="shared" si="8"/>
        <v>0</v>
      </c>
      <c r="Q49" s="143">
        <f t="shared" si="8"/>
        <v>0</v>
      </c>
      <c r="R49" s="143">
        <f t="shared" si="8"/>
        <v>8</v>
      </c>
      <c r="S49" s="143">
        <f t="shared" si="8"/>
        <v>0</v>
      </c>
      <c r="T49" s="143">
        <f t="shared" si="8"/>
        <v>0</v>
      </c>
      <c r="U49" s="143">
        <f t="shared" si="8"/>
        <v>0</v>
      </c>
      <c r="V49" s="143">
        <f t="shared" si="8"/>
        <v>3</v>
      </c>
      <c r="W49" s="143">
        <f t="shared" si="8"/>
        <v>0</v>
      </c>
      <c r="X49" s="142">
        <f t="shared" si="8"/>
        <v>0</v>
      </c>
      <c r="Y49" s="142">
        <f t="shared" si="8"/>
        <v>0</v>
      </c>
      <c r="Z49" s="142">
        <f t="shared" si="8"/>
        <v>0</v>
      </c>
      <c r="AA49" s="142">
        <f t="shared" ref="AA49:AA54" si="9">SUM(B49:Z49)</f>
        <v>39</v>
      </c>
    </row>
    <row r="50" spans="1:27" s="145" customFormat="1" ht="15.75" customHeight="1" x14ac:dyDescent="0.2">
      <c r="A50" s="142" t="s">
        <v>84</v>
      </c>
      <c r="B50" s="142">
        <f t="shared" si="7"/>
        <v>10</v>
      </c>
      <c r="C50" s="142">
        <f t="shared" si="7"/>
        <v>5</v>
      </c>
      <c r="D50" s="143">
        <f t="shared" si="7"/>
        <v>4</v>
      </c>
      <c r="E50" s="142">
        <f t="shared" si="7"/>
        <v>0</v>
      </c>
      <c r="F50" s="142">
        <f t="shared" si="7"/>
        <v>0</v>
      </c>
      <c r="G50" s="142">
        <f t="shared" si="7"/>
        <v>0</v>
      </c>
      <c r="H50" s="142">
        <f t="shared" si="7"/>
        <v>6</v>
      </c>
      <c r="I50" s="142">
        <f t="shared" si="7"/>
        <v>1</v>
      </c>
      <c r="J50" s="142">
        <f t="shared" si="7"/>
        <v>0</v>
      </c>
      <c r="K50" s="142">
        <f t="shared" si="7"/>
        <v>3</v>
      </c>
      <c r="L50" s="142">
        <f t="shared" si="8"/>
        <v>0</v>
      </c>
      <c r="M50" s="142">
        <f t="shared" si="8"/>
        <v>0</v>
      </c>
      <c r="N50" s="142">
        <f t="shared" si="8"/>
        <v>0</v>
      </c>
      <c r="O50" s="142">
        <f t="shared" si="8"/>
        <v>0</v>
      </c>
      <c r="P50" s="143">
        <f t="shared" si="8"/>
        <v>0</v>
      </c>
      <c r="Q50" s="143">
        <f t="shared" si="8"/>
        <v>0</v>
      </c>
      <c r="R50" s="143">
        <f t="shared" si="8"/>
        <v>0</v>
      </c>
      <c r="S50" s="143">
        <f t="shared" si="8"/>
        <v>0</v>
      </c>
      <c r="T50" s="143">
        <f t="shared" si="8"/>
        <v>0</v>
      </c>
      <c r="U50" s="143">
        <f t="shared" si="8"/>
        <v>0</v>
      </c>
      <c r="V50" s="143">
        <f t="shared" si="8"/>
        <v>2</v>
      </c>
      <c r="W50" s="143">
        <f t="shared" si="8"/>
        <v>0</v>
      </c>
      <c r="X50" s="142">
        <f t="shared" si="8"/>
        <v>0</v>
      </c>
      <c r="Y50" s="142">
        <f t="shared" si="8"/>
        <v>8</v>
      </c>
      <c r="Z50" s="142">
        <f t="shared" si="8"/>
        <v>0</v>
      </c>
      <c r="AA50" s="142">
        <f t="shared" si="9"/>
        <v>39</v>
      </c>
    </row>
    <row r="51" spans="1:27" s="145" customFormat="1" ht="15.75" customHeight="1" x14ac:dyDescent="0.2">
      <c r="A51" s="142" t="s">
        <v>132</v>
      </c>
      <c r="B51" s="142">
        <f t="shared" si="7"/>
        <v>0</v>
      </c>
      <c r="C51" s="142">
        <f t="shared" si="7"/>
        <v>0</v>
      </c>
      <c r="D51" s="143">
        <f t="shared" si="7"/>
        <v>0</v>
      </c>
      <c r="E51" s="142">
        <f t="shared" si="7"/>
        <v>0</v>
      </c>
      <c r="F51" s="142">
        <f t="shared" si="7"/>
        <v>0</v>
      </c>
      <c r="G51" s="142">
        <f t="shared" si="7"/>
        <v>0</v>
      </c>
      <c r="H51" s="142">
        <f t="shared" si="7"/>
        <v>0</v>
      </c>
      <c r="I51" s="142">
        <f t="shared" si="7"/>
        <v>0</v>
      </c>
      <c r="J51" s="142">
        <f t="shared" si="7"/>
        <v>0</v>
      </c>
      <c r="K51" s="142">
        <f t="shared" si="7"/>
        <v>0</v>
      </c>
      <c r="L51" s="142">
        <f t="shared" si="8"/>
        <v>0</v>
      </c>
      <c r="M51" s="142">
        <f t="shared" si="8"/>
        <v>0</v>
      </c>
      <c r="N51" s="142">
        <f t="shared" si="8"/>
        <v>0</v>
      </c>
      <c r="O51" s="142">
        <f t="shared" si="8"/>
        <v>0</v>
      </c>
      <c r="P51" s="143">
        <f t="shared" si="8"/>
        <v>0</v>
      </c>
      <c r="Q51" s="143">
        <f t="shared" si="8"/>
        <v>0</v>
      </c>
      <c r="R51" s="143">
        <f t="shared" si="8"/>
        <v>0</v>
      </c>
      <c r="S51" s="143">
        <f t="shared" si="8"/>
        <v>0</v>
      </c>
      <c r="T51" s="143">
        <f t="shared" si="8"/>
        <v>0</v>
      </c>
      <c r="U51" s="143">
        <f t="shared" si="8"/>
        <v>0</v>
      </c>
      <c r="V51" s="143">
        <f t="shared" si="8"/>
        <v>0</v>
      </c>
      <c r="W51" s="143">
        <f t="shared" si="8"/>
        <v>0</v>
      </c>
      <c r="X51" s="142">
        <f t="shared" si="8"/>
        <v>0</v>
      </c>
      <c r="Y51" s="142">
        <f t="shared" si="8"/>
        <v>0</v>
      </c>
      <c r="Z51" s="142">
        <f t="shared" si="8"/>
        <v>0</v>
      </c>
      <c r="AA51" s="142">
        <f t="shared" si="9"/>
        <v>0</v>
      </c>
    </row>
    <row r="52" spans="1:27" s="145" customFormat="1" ht="15.75" customHeight="1" x14ac:dyDescent="0.2">
      <c r="A52" s="142" t="s">
        <v>151</v>
      </c>
      <c r="B52" s="142">
        <f t="shared" si="7"/>
        <v>0</v>
      </c>
      <c r="C52" s="142">
        <f t="shared" si="7"/>
        <v>0</v>
      </c>
      <c r="D52" s="143">
        <f t="shared" si="7"/>
        <v>0</v>
      </c>
      <c r="E52" s="142">
        <f t="shared" si="7"/>
        <v>0</v>
      </c>
      <c r="F52" s="142">
        <f t="shared" si="7"/>
        <v>0</v>
      </c>
      <c r="G52" s="142">
        <f t="shared" si="7"/>
        <v>0</v>
      </c>
      <c r="H52" s="142">
        <f t="shared" si="7"/>
        <v>0</v>
      </c>
      <c r="I52" s="142">
        <f t="shared" si="7"/>
        <v>0</v>
      </c>
      <c r="J52" s="142">
        <f t="shared" si="7"/>
        <v>0</v>
      </c>
      <c r="K52" s="142">
        <f t="shared" si="7"/>
        <v>0</v>
      </c>
      <c r="L52" s="142">
        <f t="shared" si="8"/>
        <v>0</v>
      </c>
      <c r="M52" s="142">
        <f t="shared" si="8"/>
        <v>0</v>
      </c>
      <c r="N52" s="142">
        <f t="shared" si="8"/>
        <v>0</v>
      </c>
      <c r="O52" s="142">
        <f t="shared" si="8"/>
        <v>0</v>
      </c>
      <c r="P52" s="143">
        <f t="shared" si="8"/>
        <v>0</v>
      </c>
      <c r="Q52" s="143">
        <f t="shared" si="8"/>
        <v>0</v>
      </c>
      <c r="R52" s="143">
        <f t="shared" si="8"/>
        <v>0</v>
      </c>
      <c r="S52" s="143">
        <f t="shared" si="8"/>
        <v>0</v>
      </c>
      <c r="T52" s="143">
        <f t="shared" si="8"/>
        <v>0</v>
      </c>
      <c r="U52" s="143">
        <f t="shared" si="8"/>
        <v>0</v>
      </c>
      <c r="V52" s="143">
        <f t="shared" si="8"/>
        <v>0</v>
      </c>
      <c r="W52" s="143">
        <f t="shared" si="8"/>
        <v>0</v>
      </c>
      <c r="X52" s="142">
        <f t="shared" si="8"/>
        <v>0</v>
      </c>
      <c r="Y52" s="142">
        <f t="shared" si="8"/>
        <v>0</v>
      </c>
      <c r="Z52" s="142">
        <f t="shared" si="8"/>
        <v>0</v>
      </c>
      <c r="AA52" s="142">
        <f t="shared" si="9"/>
        <v>0</v>
      </c>
    </row>
    <row r="53" spans="1:27" s="145" customFormat="1" ht="15.75" customHeight="1" x14ac:dyDescent="0.2">
      <c r="A53" s="142" t="s">
        <v>166</v>
      </c>
      <c r="B53" s="142">
        <f t="shared" si="7"/>
        <v>0</v>
      </c>
      <c r="C53" s="142">
        <f t="shared" si="7"/>
        <v>0</v>
      </c>
      <c r="D53" s="143">
        <f t="shared" si="7"/>
        <v>0</v>
      </c>
      <c r="E53" s="142">
        <f t="shared" si="7"/>
        <v>0</v>
      </c>
      <c r="F53" s="142">
        <f t="shared" si="7"/>
        <v>0</v>
      </c>
      <c r="G53" s="142">
        <f t="shared" si="7"/>
        <v>0</v>
      </c>
      <c r="H53" s="142">
        <f t="shared" si="7"/>
        <v>0</v>
      </c>
      <c r="I53" s="142">
        <f t="shared" si="7"/>
        <v>0</v>
      </c>
      <c r="J53" s="142">
        <f t="shared" si="7"/>
        <v>0</v>
      </c>
      <c r="K53" s="142">
        <f t="shared" si="7"/>
        <v>0</v>
      </c>
      <c r="L53" s="142">
        <f t="shared" si="8"/>
        <v>0</v>
      </c>
      <c r="M53" s="142">
        <f t="shared" si="8"/>
        <v>0</v>
      </c>
      <c r="N53" s="142">
        <f t="shared" si="8"/>
        <v>0</v>
      </c>
      <c r="O53" s="142">
        <f t="shared" si="8"/>
        <v>0</v>
      </c>
      <c r="P53" s="143">
        <f t="shared" si="8"/>
        <v>0</v>
      </c>
      <c r="Q53" s="143">
        <f t="shared" si="8"/>
        <v>0</v>
      </c>
      <c r="R53" s="143">
        <f t="shared" si="8"/>
        <v>0</v>
      </c>
      <c r="S53" s="143">
        <f t="shared" si="8"/>
        <v>0</v>
      </c>
      <c r="T53" s="143">
        <f t="shared" si="8"/>
        <v>0</v>
      </c>
      <c r="U53" s="143">
        <f t="shared" si="8"/>
        <v>0</v>
      </c>
      <c r="V53" s="143">
        <f t="shared" si="8"/>
        <v>0</v>
      </c>
      <c r="W53" s="143">
        <f t="shared" si="8"/>
        <v>0</v>
      </c>
      <c r="X53" s="142">
        <f t="shared" si="8"/>
        <v>0</v>
      </c>
      <c r="Y53" s="142">
        <f t="shared" si="8"/>
        <v>0</v>
      </c>
      <c r="Z53" s="142">
        <f t="shared" si="8"/>
        <v>0</v>
      </c>
      <c r="AA53" s="142">
        <f t="shared" si="9"/>
        <v>0</v>
      </c>
    </row>
    <row r="54" spans="1:27" s="145" customFormat="1" ht="15.75" customHeight="1" x14ac:dyDescent="0.2">
      <c r="A54" s="142" t="s">
        <v>178</v>
      </c>
      <c r="B54" s="142">
        <f t="shared" si="7"/>
        <v>0</v>
      </c>
      <c r="C54" s="142">
        <f t="shared" si="7"/>
        <v>0</v>
      </c>
      <c r="D54" s="143">
        <f t="shared" si="7"/>
        <v>0</v>
      </c>
      <c r="E54" s="142">
        <f t="shared" si="7"/>
        <v>0</v>
      </c>
      <c r="F54" s="142">
        <f t="shared" si="7"/>
        <v>0</v>
      </c>
      <c r="G54" s="142">
        <f t="shared" si="7"/>
        <v>0</v>
      </c>
      <c r="H54" s="142">
        <f t="shared" si="7"/>
        <v>0</v>
      </c>
      <c r="I54" s="142">
        <f t="shared" si="7"/>
        <v>0</v>
      </c>
      <c r="J54" s="142">
        <f t="shared" si="7"/>
        <v>0</v>
      </c>
      <c r="K54" s="142">
        <f t="shared" si="7"/>
        <v>0</v>
      </c>
      <c r="L54" s="142">
        <f t="shared" si="8"/>
        <v>0</v>
      </c>
      <c r="M54" s="142">
        <f t="shared" si="8"/>
        <v>0</v>
      </c>
      <c r="N54" s="142">
        <f t="shared" si="8"/>
        <v>0</v>
      </c>
      <c r="O54" s="142">
        <f t="shared" si="8"/>
        <v>0</v>
      </c>
      <c r="P54" s="143">
        <f t="shared" si="8"/>
        <v>0</v>
      </c>
      <c r="Q54" s="143">
        <f t="shared" si="8"/>
        <v>0</v>
      </c>
      <c r="R54" s="143">
        <f t="shared" si="8"/>
        <v>0</v>
      </c>
      <c r="S54" s="143">
        <f t="shared" si="8"/>
        <v>0</v>
      </c>
      <c r="T54" s="143">
        <f t="shared" si="8"/>
        <v>0</v>
      </c>
      <c r="U54" s="143">
        <f t="shared" si="8"/>
        <v>0</v>
      </c>
      <c r="V54" s="143">
        <f t="shared" si="8"/>
        <v>0</v>
      </c>
      <c r="W54" s="143">
        <f t="shared" si="8"/>
        <v>0</v>
      </c>
      <c r="X54" s="142">
        <f t="shared" si="8"/>
        <v>0</v>
      </c>
      <c r="Y54" s="142">
        <f t="shared" si="8"/>
        <v>0</v>
      </c>
      <c r="Z54" s="142">
        <f t="shared" si="8"/>
        <v>0</v>
      </c>
      <c r="AA54" s="142">
        <f t="shared" si="9"/>
        <v>0</v>
      </c>
    </row>
    <row r="55" spans="1:27" s="145" customFormat="1" ht="15.75" customHeight="1" x14ac:dyDescent="0.2">
      <c r="A55" s="142"/>
      <c r="B55" s="142"/>
      <c r="C55" s="142"/>
      <c r="D55" s="143"/>
      <c r="E55" s="142"/>
      <c r="F55" s="142"/>
      <c r="G55" s="142"/>
      <c r="H55" s="142"/>
      <c r="I55" s="142"/>
      <c r="J55" s="142"/>
      <c r="K55" s="144"/>
      <c r="L55" s="142"/>
      <c r="M55" s="142"/>
      <c r="N55" s="142"/>
      <c r="O55" s="142"/>
      <c r="P55" s="143"/>
      <c r="Q55" s="143"/>
      <c r="R55" s="143"/>
      <c r="S55" s="143"/>
      <c r="T55" s="143"/>
      <c r="U55" s="143"/>
      <c r="V55" s="143"/>
      <c r="W55" s="143"/>
      <c r="X55" s="142"/>
      <c r="Y55" s="142"/>
      <c r="Z55" s="142"/>
      <c r="AA55" s="142"/>
    </row>
    <row r="56" spans="1:27" s="145" customFormat="1" ht="15.75" customHeight="1" x14ac:dyDescent="0.2">
      <c r="A56" s="142"/>
      <c r="B56" s="142"/>
      <c r="C56" s="142"/>
      <c r="D56" s="143"/>
      <c r="E56" s="142"/>
      <c r="F56" s="142"/>
      <c r="G56" s="142"/>
      <c r="H56" s="142"/>
      <c r="I56" s="142"/>
      <c r="J56" s="142"/>
      <c r="K56" s="144"/>
      <c r="L56" s="142"/>
      <c r="M56" s="142"/>
      <c r="N56" s="142"/>
      <c r="O56" s="142"/>
      <c r="P56" s="143"/>
      <c r="Q56" s="143"/>
      <c r="R56" s="143"/>
      <c r="S56" s="143"/>
      <c r="T56" s="143"/>
      <c r="U56" s="143"/>
      <c r="V56" s="143"/>
      <c r="W56" s="143"/>
      <c r="X56" s="142"/>
      <c r="Y56" s="142"/>
      <c r="Z56" s="142"/>
      <c r="AA56" s="142"/>
    </row>
    <row r="57" spans="1:27" s="145" customFormat="1" ht="15.75" customHeight="1" x14ac:dyDescent="0.2">
      <c r="A57" s="142"/>
      <c r="B57" s="142"/>
      <c r="C57" s="142"/>
      <c r="D57" s="143"/>
      <c r="E57" s="142"/>
      <c r="F57" s="142"/>
      <c r="G57" s="142"/>
      <c r="H57" s="142"/>
      <c r="I57" s="142"/>
      <c r="J57" s="142"/>
      <c r="K57" s="144"/>
      <c r="L57" s="142"/>
      <c r="M57" s="142"/>
      <c r="N57" s="142"/>
      <c r="O57" s="142"/>
      <c r="P57" s="143"/>
      <c r="Q57" s="143"/>
      <c r="R57" s="143"/>
      <c r="S57" s="143"/>
      <c r="T57" s="143"/>
      <c r="U57" s="143"/>
      <c r="V57" s="143"/>
      <c r="W57" s="143"/>
      <c r="X57" s="142"/>
      <c r="Y57" s="142"/>
      <c r="Z57" s="142"/>
      <c r="AA57" s="142"/>
    </row>
    <row r="58" spans="1:27" s="145" customFormat="1" ht="15.75" customHeight="1" x14ac:dyDescent="0.2">
      <c r="A58" s="142"/>
      <c r="B58" s="142"/>
      <c r="C58" s="142"/>
      <c r="D58" s="143"/>
      <c r="E58" s="142"/>
      <c r="F58" s="142"/>
      <c r="G58" s="142"/>
      <c r="H58" s="142"/>
      <c r="I58" s="142"/>
      <c r="J58" s="142"/>
      <c r="K58" s="144"/>
      <c r="L58" s="142"/>
      <c r="M58" s="142"/>
      <c r="N58" s="142"/>
      <c r="O58" s="142"/>
      <c r="P58" s="143"/>
      <c r="Q58" s="143"/>
      <c r="R58" s="143"/>
      <c r="S58" s="143"/>
      <c r="T58" s="143"/>
      <c r="U58" s="143"/>
      <c r="V58" s="143"/>
      <c r="W58" s="143"/>
      <c r="X58" s="142"/>
      <c r="Y58" s="142"/>
      <c r="Z58" s="142"/>
      <c r="AA58" s="142"/>
    </row>
    <row r="59" spans="1:27" ht="15.75" customHeight="1" x14ac:dyDescent="0.25">
      <c r="A59" s="73"/>
      <c r="B59" s="73"/>
      <c r="C59" s="73"/>
      <c r="D59" s="97"/>
      <c r="E59" s="73"/>
      <c r="F59" s="73"/>
      <c r="G59" s="73"/>
      <c r="H59" s="73"/>
      <c r="I59" s="73"/>
      <c r="J59" s="73"/>
      <c r="K59" s="78"/>
      <c r="L59" s="73"/>
      <c r="M59" s="73"/>
      <c r="N59" s="73"/>
      <c r="O59" s="73"/>
      <c r="P59" s="90"/>
      <c r="Q59" s="90"/>
      <c r="R59" s="90"/>
      <c r="S59" s="90"/>
      <c r="T59" s="90"/>
      <c r="U59" s="90"/>
      <c r="V59" s="90"/>
      <c r="W59" s="90"/>
      <c r="X59" s="91"/>
      <c r="Y59" s="73"/>
      <c r="Z59" s="73"/>
      <c r="AA59" s="73"/>
    </row>
    <row r="60" spans="1:27" ht="15.75" customHeight="1" x14ac:dyDescent="0.25">
      <c r="A60" s="73"/>
      <c r="B60" s="73"/>
      <c r="C60" s="73"/>
      <c r="D60" s="97"/>
      <c r="E60" s="73"/>
      <c r="F60" s="73"/>
      <c r="G60" s="73"/>
      <c r="H60" s="73"/>
      <c r="I60" s="73"/>
      <c r="J60" s="73"/>
      <c r="K60" s="78"/>
      <c r="L60" s="73"/>
      <c r="M60" s="73"/>
      <c r="N60" s="73"/>
      <c r="O60" s="73"/>
      <c r="P60" s="90"/>
      <c r="Q60" s="90"/>
      <c r="R60" s="90"/>
      <c r="S60" s="90"/>
      <c r="T60" s="90"/>
      <c r="U60" s="90"/>
      <c r="V60" s="90"/>
      <c r="W60" s="90"/>
      <c r="X60" s="91"/>
      <c r="Y60" s="73"/>
      <c r="Z60" s="73"/>
      <c r="AA60" s="73"/>
    </row>
    <row r="61" spans="1:27" ht="15.75" customHeight="1" x14ac:dyDescent="0.25">
      <c r="A61" s="73"/>
      <c r="B61" s="73"/>
      <c r="C61" s="73"/>
      <c r="D61" s="97"/>
      <c r="E61" s="73"/>
      <c r="F61" s="73"/>
      <c r="G61" s="73"/>
      <c r="H61" s="73"/>
      <c r="I61" s="73"/>
      <c r="J61" s="73"/>
      <c r="K61" s="78"/>
      <c r="L61" s="73"/>
      <c r="M61" s="73"/>
      <c r="N61" s="73"/>
      <c r="O61" s="73"/>
      <c r="P61" s="90"/>
      <c r="Q61" s="90"/>
      <c r="R61" s="90"/>
      <c r="S61" s="90"/>
      <c r="T61" s="90"/>
      <c r="U61" s="90"/>
      <c r="V61" s="90"/>
      <c r="W61" s="90"/>
      <c r="X61" s="91"/>
      <c r="Y61" s="73"/>
      <c r="Z61" s="73"/>
      <c r="AA61" s="73"/>
    </row>
    <row r="62" spans="1:27" ht="15.75" customHeight="1" x14ac:dyDescent="0.25">
      <c r="A62" s="73"/>
      <c r="B62" s="73"/>
      <c r="C62" s="73"/>
      <c r="D62" s="97"/>
      <c r="E62" s="73"/>
      <c r="F62" s="73"/>
      <c r="G62" s="73"/>
      <c r="H62" s="73"/>
      <c r="I62" s="73"/>
      <c r="J62" s="73"/>
      <c r="K62" s="78"/>
      <c r="L62" s="73"/>
      <c r="M62" s="73"/>
      <c r="N62" s="73"/>
      <c r="O62" s="73"/>
      <c r="P62" s="90"/>
      <c r="Q62" s="90"/>
      <c r="R62" s="90"/>
      <c r="S62" s="90"/>
      <c r="T62" s="90"/>
      <c r="U62" s="90"/>
      <c r="V62" s="90"/>
      <c r="W62" s="90"/>
      <c r="X62" s="91"/>
      <c r="Y62" s="73"/>
      <c r="Z62" s="73"/>
      <c r="AA62" s="73"/>
    </row>
    <row r="63" spans="1:27" ht="15.75" customHeight="1" x14ac:dyDescent="0.25">
      <c r="A63" s="73"/>
      <c r="B63" s="73"/>
      <c r="C63" s="73"/>
      <c r="D63" s="97"/>
      <c r="E63" s="73"/>
      <c r="F63" s="73"/>
      <c r="G63" s="73"/>
      <c r="H63" s="73"/>
      <c r="I63" s="73"/>
      <c r="J63" s="73"/>
      <c r="K63" s="78"/>
      <c r="L63" s="73"/>
      <c r="M63" s="73"/>
      <c r="N63" s="73"/>
      <c r="O63" s="73"/>
      <c r="P63" s="90"/>
      <c r="Q63" s="90"/>
      <c r="R63" s="90"/>
      <c r="S63" s="90"/>
      <c r="T63" s="90"/>
      <c r="U63" s="90"/>
      <c r="V63" s="90"/>
      <c r="W63" s="90"/>
      <c r="X63" s="91"/>
      <c r="Y63" s="73"/>
      <c r="Z63" s="73"/>
      <c r="AA63" s="73"/>
    </row>
    <row r="64" spans="1:27" ht="15.75" customHeight="1" x14ac:dyDescent="0.25">
      <c r="A64" s="73"/>
      <c r="B64" s="73"/>
      <c r="C64" s="73"/>
      <c r="D64" s="97"/>
      <c r="E64" s="73"/>
      <c r="F64" s="73"/>
      <c r="G64" s="73"/>
      <c r="H64" s="73"/>
      <c r="I64" s="73"/>
      <c r="J64" s="73"/>
      <c r="K64" s="78"/>
      <c r="L64" s="73"/>
      <c r="M64" s="73"/>
      <c r="N64" s="73"/>
      <c r="O64" s="73"/>
      <c r="P64" s="90"/>
      <c r="Q64" s="90"/>
      <c r="R64" s="90"/>
      <c r="S64" s="90"/>
      <c r="T64" s="90"/>
      <c r="U64" s="90"/>
      <c r="V64" s="90"/>
      <c r="W64" s="90"/>
      <c r="X64" s="91"/>
      <c r="Y64" s="73"/>
      <c r="Z64" s="73"/>
      <c r="AA64" s="73"/>
    </row>
    <row r="65" spans="1:27" ht="15.75" customHeight="1" x14ac:dyDescent="0.25">
      <c r="A65" s="73"/>
      <c r="B65" s="73"/>
      <c r="C65" s="73"/>
      <c r="D65" s="97"/>
      <c r="E65" s="73"/>
      <c r="F65" s="73"/>
      <c r="G65" s="73"/>
      <c r="H65" s="73"/>
      <c r="I65" s="73"/>
      <c r="J65" s="73"/>
      <c r="K65" s="78"/>
      <c r="L65" s="73"/>
      <c r="M65" s="73"/>
      <c r="N65" s="73"/>
      <c r="O65" s="73"/>
      <c r="P65" s="90"/>
      <c r="Q65" s="90"/>
      <c r="R65" s="90"/>
      <c r="S65" s="90"/>
      <c r="T65" s="90"/>
      <c r="U65" s="90"/>
      <c r="V65" s="90"/>
      <c r="W65" s="90"/>
      <c r="X65" s="91"/>
      <c r="Y65" s="73"/>
      <c r="Z65" s="73"/>
      <c r="AA65" s="73"/>
    </row>
    <row r="66" spans="1:27" ht="15.75" customHeight="1" x14ac:dyDescent="0.25">
      <c r="A66" s="73"/>
      <c r="B66" s="73"/>
      <c r="C66" s="73"/>
      <c r="D66" s="97"/>
      <c r="E66" s="73"/>
      <c r="F66" s="73"/>
      <c r="G66" s="73"/>
      <c r="H66" s="73"/>
      <c r="I66" s="73"/>
      <c r="J66" s="73"/>
      <c r="K66" s="78"/>
      <c r="L66" s="73"/>
      <c r="M66" s="73"/>
      <c r="N66" s="73"/>
      <c r="O66" s="73"/>
      <c r="P66" s="90"/>
      <c r="Q66" s="90"/>
      <c r="R66" s="90"/>
      <c r="S66" s="90"/>
      <c r="T66" s="90"/>
      <c r="U66" s="90"/>
      <c r="V66" s="90"/>
      <c r="W66" s="90"/>
      <c r="X66" s="91"/>
      <c r="Y66" s="73"/>
      <c r="Z66" s="73"/>
      <c r="AA66" s="73"/>
    </row>
    <row r="67" spans="1:27" ht="15.75" customHeight="1" x14ac:dyDescent="0.25">
      <c r="A67" s="73"/>
      <c r="B67" s="73"/>
      <c r="C67" s="73"/>
      <c r="D67" s="97"/>
      <c r="E67" s="73"/>
      <c r="F67" s="73"/>
      <c r="G67" s="73"/>
      <c r="H67" s="73"/>
      <c r="I67" s="73"/>
      <c r="J67" s="73"/>
      <c r="K67" s="78"/>
      <c r="L67" s="73"/>
      <c r="M67" s="73"/>
      <c r="N67" s="73"/>
      <c r="O67" s="73"/>
      <c r="P67" s="90"/>
      <c r="Q67" s="90"/>
      <c r="R67" s="90"/>
      <c r="S67" s="90"/>
      <c r="T67" s="90"/>
      <c r="U67" s="90"/>
      <c r="V67" s="90"/>
      <c r="W67" s="90"/>
      <c r="X67" s="91"/>
      <c r="Y67" s="73"/>
      <c r="Z67" s="73"/>
      <c r="AA67" s="73"/>
    </row>
    <row r="68" spans="1:27" ht="15.75" customHeight="1" x14ac:dyDescent="0.25">
      <c r="A68" s="73"/>
      <c r="B68" s="73"/>
      <c r="C68" s="73"/>
      <c r="D68" s="97"/>
      <c r="E68" s="73"/>
      <c r="F68" s="73"/>
      <c r="G68" s="73"/>
      <c r="H68" s="73"/>
      <c r="I68" s="73"/>
      <c r="J68" s="73"/>
      <c r="K68" s="78"/>
      <c r="L68" s="73"/>
      <c r="M68" s="73"/>
      <c r="N68" s="73"/>
      <c r="O68" s="73"/>
      <c r="P68" s="90"/>
      <c r="Q68" s="90"/>
      <c r="R68" s="90"/>
      <c r="S68" s="90"/>
      <c r="T68" s="90"/>
      <c r="U68" s="90"/>
      <c r="V68" s="90"/>
      <c r="W68" s="90"/>
      <c r="X68" s="91"/>
      <c r="Y68" s="73"/>
      <c r="Z68" s="73"/>
      <c r="AA68" s="73"/>
    </row>
    <row r="69" spans="1:27" ht="15.75" customHeight="1" x14ac:dyDescent="0.25">
      <c r="A69" s="73"/>
      <c r="B69" s="73"/>
      <c r="C69" s="73"/>
      <c r="D69" s="97"/>
      <c r="E69" s="73"/>
      <c r="F69" s="73"/>
      <c r="G69" s="73"/>
      <c r="H69" s="73"/>
      <c r="I69" s="73"/>
      <c r="J69" s="73"/>
      <c r="K69" s="78"/>
      <c r="L69" s="73"/>
      <c r="M69" s="73"/>
      <c r="N69" s="73"/>
      <c r="O69" s="73"/>
      <c r="P69" s="90"/>
      <c r="Q69" s="90"/>
      <c r="R69" s="90"/>
      <c r="S69" s="90"/>
      <c r="T69" s="90"/>
      <c r="U69" s="90"/>
      <c r="V69" s="90"/>
      <c r="W69" s="90"/>
      <c r="X69" s="91"/>
      <c r="Y69" s="73"/>
      <c r="Z69" s="73"/>
      <c r="AA69" s="73"/>
    </row>
    <row r="70" spans="1:27" ht="15.75" customHeight="1" x14ac:dyDescent="0.25">
      <c r="A70" s="73"/>
      <c r="B70" s="73"/>
      <c r="C70" s="73"/>
      <c r="D70" s="97"/>
      <c r="E70" s="73"/>
      <c r="F70" s="73"/>
      <c r="G70" s="73"/>
      <c r="H70" s="73"/>
      <c r="I70" s="73"/>
      <c r="J70" s="73"/>
      <c r="K70" s="78"/>
      <c r="L70" s="73"/>
      <c r="M70" s="73"/>
      <c r="N70" s="73"/>
      <c r="O70" s="73"/>
      <c r="P70" s="90"/>
      <c r="Q70" s="90"/>
      <c r="R70" s="90"/>
      <c r="S70" s="90"/>
      <c r="T70" s="90"/>
      <c r="U70" s="90"/>
      <c r="V70" s="90"/>
      <c r="W70" s="90"/>
      <c r="X70" s="91"/>
      <c r="Y70" s="73"/>
      <c r="Z70" s="73"/>
      <c r="AA70" s="73"/>
    </row>
    <row r="71" spans="1:27" ht="15.75" customHeight="1" x14ac:dyDescent="0.25">
      <c r="A71" s="73"/>
      <c r="B71" s="73"/>
      <c r="C71" s="73"/>
      <c r="D71" s="97"/>
      <c r="E71" s="73"/>
      <c r="F71" s="73"/>
      <c r="G71" s="73"/>
      <c r="H71" s="73"/>
      <c r="I71" s="73"/>
      <c r="J71" s="73"/>
      <c r="K71" s="78"/>
      <c r="L71" s="73"/>
      <c r="M71" s="73"/>
      <c r="N71" s="73"/>
      <c r="O71" s="73"/>
      <c r="P71" s="90"/>
      <c r="Q71" s="90"/>
      <c r="R71" s="90"/>
      <c r="S71" s="90"/>
      <c r="T71" s="90"/>
      <c r="U71" s="90"/>
      <c r="V71" s="90"/>
      <c r="W71" s="90"/>
      <c r="X71" s="91"/>
      <c r="Y71" s="73"/>
      <c r="Z71" s="73"/>
      <c r="AA71" s="73"/>
    </row>
    <row r="72" spans="1:27" ht="15.75" customHeight="1" x14ac:dyDescent="0.25">
      <c r="A72" s="73"/>
      <c r="B72" s="73"/>
      <c r="C72" s="73"/>
      <c r="D72" s="97"/>
      <c r="E72" s="73"/>
      <c r="F72" s="73"/>
      <c r="G72" s="73"/>
      <c r="H72" s="73"/>
      <c r="I72" s="73"/>
      <c r="J72" s="73"/>
      <c r="K72" s="78"/>
      <c r="L72" s="73"/>
      <c r="M72" s="73"/>
      <c r="N72" s="73"/>
      <c r="O72" s="73"/>
      <c r="P72" s="90"/>
      <c r="Q72" s="90"/>
      <c r="R72" s="90"/>
      <c r="S72" s="90"/>
      <c r="T72" s="90"/>
      <c r="U72" s="90"/>
      <c r="V72" s="90"/>
      <c r="W72" s="90"/>
      <c r="X72" s="91"/>
      <c r="Y72" s="73"/>
      <c r="Z72" s="73"/>
      <c r="AA72" s="73"/>
    </row>
    <row r="73" spans="1:27" ht="15.75" customHeight="1" x14ac:dyDescent="0.25">
      <c r="A73" s="73"/>
      <c r="B73" s="73"/>
      <c r="C73" s="73"/>
      <c r="D73" s="97"/>
      <c r="E73" s="73"/>
      <c r="F73" s="73"/>
      <c r="G73" s="73"/>
      <c r="H73" s="73"/>
      <c r="I73" s="73"/>
      <c r="J73" s="73"/>
      <c r="K73" s="78"/>
      <c r="L73" s="73"/>
      <c r="M73" s="73"/>
      <c r="N73" s="73"/>
      <c r="O73" s="73"/>
      <c r="P73" s="90"/>
      <c r="Q73" s="90"/>
      <c r="R73" s="90"/>
      <c r="S73" s="90"/>
      <c r="T73" s="90"/>
      <c r="U73" s="90"/>
      <c r="V73" s="90"/>
      <c r="W73" s="90"/>
      <c r="X73" s="91"/>
      <c r="Y73" s="73"/>
      <c r="Z73" s="73"/>
      <c r="AA73" s="73"/>
    </row>
    <row r="74" spans="1:27" ht="15.75" customHeight="1" x14ac:dyDescent="0.25">
      <c r="A74" s="73"/>
      <c r="B74" s="73"/>
      <c r="C74" s="73"/>
      <c r="D74" s="97"/>
      <c r="E74" s="73"/>
      <c r="F74" s="73"/>
      <c r="G74" s="73"/>
      <c r="H74" s="73"/>
      <c r="I74" s="73"/>
      <c r="J74" s="73"/>
      <c r="K74" s="78"/>
      <c r="L74" s="73"/>
      <c r="M74" s="73"/>
      <c r="N74" s="73"/>
      <c r="O74" s="73"/>
      <c r="P74" s="90"/>
      <c r="Q74" s="90"/>
      <c r="R74" s="90"/>
      <c r="S74" s="90"/>
      <c r="T74" s="90"/>
      <c r="U74" s="90"/>
      <c r="V74" s="90"/>
      <c r="W74" s="90"/>
      <c r="X74" s="91"/>
      <c r="Y74" s="73"/>
      <c r="Z74" s="73"/>
      <c r="AA74" s="73"/>
    </row>
    <row r="75" spans="1:27" ht="15.75" customHeight="1" x14ac:dyDescent="0.25">
      <c r="A75" s="73"/>
      <c r="B75" s="73"/>
      <c r="C75" s="73"/>
      <c r="D75" s="97"/>
      <c r="E75" s="73"/>
      <c r="F75" s="73"/>
      <c r="G75" s="73"/>
      <c r="H75" s="73"/>
      <c r="I75" s="73"/>
      <c r="J75" s="73"/>
      <c r="K75" s="78"/>
      <c r="L75" s="73"/>
      <c r="M75" s="73"/>
      <c r="N75" s="73"/>
      <c r="O75" s="73"/>
      <c r="P75" s="90"/>
      <c r="Q75" s="90"/>
      <c r="R75" s="90"/>
      <c r="S75" s="90"/>
      <c r="T75" s="90"/>
      <c r="U75" s="90"/>
      <c r="V75" s="90"/>
      <c r="W75" s="90"/>
      <c r="X75" s="91"/>
      <c r="Y75" s="73"/>
      <c r="Z75" s="73"/>
      <c r="AA75" s="73"/>
    </row>
    <row r="76" spans="1:27" ht="15.75" customHeight="1" x14ac:dyDescent="0.25">
      <c r="A76" s="73"/>
      <c r="B76" s="73"/>
      <c r="C76" s="73"/>
      <c r="D76" s="97"/>
      <c r="E76" s="73"/>
      <c r="F76" s="73"/>
      <c r="G76" s="73"/>
      <c r="H76" s="73"/>
      <c r="I76" s="73"/>
      <c r="J76" s="73"/>
      <c r="K76" s="78"/>
      <c r="L76" s="73"/>
      <c r="M76" s="73"/>
      <c r="N76" s="73"/>
      <c r="O76" s="73"/>
      <c r="P76" s="90"/>
      <c r="Q76" s="90"/>
      <c r="R76" s="90"/>
      <c r="S76" s="90"/>
      <c r="T76" s="90"/>
      <c r="U76" s="90"/>
      <c r="V76" s="90"/>
      <c r="W76" s="90"/>
      <c r="X76" s="91"/>
      <c r="Y76" s="73"/>
      <c r="Z76" s="73"/>
      <c r="AA76" s="73"/>
    </row>
    <row r="77" spans="1:27" ht="15.75" customHeight="1" x14ac:dyDescent="0.25">
      <c r="A77" s="73"/>
      <c r="B77" s="73"/>
      <c r="C77" s="73"/>
      <c r="D77" s="97"/>
      <c r="E77" s="73"/>
      <c r="F77" s="73"/>
      <c r="G77" s="73"/>
      <c r="H77" s="73"/>
      <c r="I77" s="73"/>
      <c r="J77" s="73"/>
      <c r="K77" s="78"/>
      <c r="L77" s="73"/>
      <c r="M77" s="73"/>
      <c r="N77" s="73"/>
      <c r="O77" s="73"/>
      <c r="P77" s="90"/>
      <c r="Q77" s="90"/>
      <c r="R77" s="90"/>
      <c r="S77" s="90"/>
      <c r="T77" s="90"/>
      <c r="U77" s="90"/>
      <c r="V77" s="90"/>
      <c r="W77" s="90"/>
      <c r="X77" s="91"/>
      <c r="Y77" s="73"/>
      <c r="Z77" s="73"/>
      <c r="AA77" s="73"/>
    </row>
    <row r="78" spans="1:27" ht="15.75" customHeight="1" x14ac:dyDescent="0.25">
      <c r="A78" s="73"/>
      <c r="B78" s="73"/>
      <c r="C78" s="73"/>
      <c r="D78" s="97"/>
      <c r="E78" s="73"/>
      <c r="F78" s="73"/>
      <c r="G78" s="73"/>
      <c r="H78" s="73"/>
      <c r="I78" s="73"/>
      <c r="J78" s="73"/>
      <c r="K78" s="78"/>
      <c r="L78" s="73"/>
      <c r="M78" s="73"/>
      <c r="N78" s="73"/>
      <c r="O78" s="73"/>
      <c r="P78" s="90"/>
      <c r="Q78" s="90"/>
      <c r="R78" s="90"/>
      <c r="S78" s="90"/>
      <c r="T78" s="90"/>
      <c r="U78" s="90"/>
      <c r="V78" s="90"/>
      <c r="W78" s="90"/>
      <c r="X78" s="91"/>
      <c r="Y78" s="73"/>
      <c r="Z78" s="73"/>
      <c r="AA78" s="73"/>
    </row>
    <row r="79" spans="1:27" ht="15.75" customHeight="1" x14ac:dyDescent="0.25">
      <c r="A79" s="73"/>
      <c r="B79" s="73"/>
      <c r="C79" s="73"/>
      <c r="D79" s="97"/>
      <c r="E79" s="73"/>
      <c r="F79" s="73"/>
      <c r="G79" s="73"/>
      <c r="H79" s="73"/>
      <c r="I79" s="73"/>
      <c r="J79" s="73"/>
      <c r="K79" s="78"/>
      <c r="L79" s="73"/>
      <c r="M79" s="73"/>
      <c r="N79" s="73"/>
      <c r="O79" s="73"/>
      <c r="P79" s="90"/>
      <c r="Q79" s="90"/>
      <c r="R79" s="90"/>
      <c r="S79" s="90"/>
      <c r="T79" s="90"/>
      <c r="U79" s="90"/>
      <c r="V79" s="90"/>
      <c r="W79" s="90"/>
      <c r="X79" s="91"/>
      <c r="Y79" s="73"/>
      <c r="Z79" s="73"/>
      <c r="AA79" s="73"/>
    </row>
    <row r="80" spans="1:27" ht="15.75" customHeight="1" x14ac:dyDescent="0.25">
      <c r="A80" s="73"/>
      <c r="B80" s="73"/>
      <c r="C80" s="73"/>
      <c r="D80" s="97"/>
      <c r="E80" s="73"/>
      <c r="F80" s="73"/>
      <c r="G80" s="73"/>
      <c r="H80" s="73"/>
      <c r="I80" s="73"/>
      <c r="J80" s="73"/>
      <c r="K80" s="78"/>
      <c r="L80" s="73"/>
      <c r="M80" s="73"/>
      <c r="N80" s="73"/>
      <c r="O80" s="73"/>
      <c r="P80" s="90"/>
      <c r="Q80" s="90"/>
      <c r="R80" s="90"/>
      <c r="S80" s="90"/>
      <c r="T80" s="90"/>
      <c r="U80" s="90"/>
      <c r="V80" s="90"/>
      <c r="W80" s="90"/>
      <c r="X80" s="91"/>
      <c r="Y80" s="73"/>
      <c r="Z80" s="73"/>
      <c r="AA80" s="73"/>
    </row>
    <row r="81" spans="1:27" ht="15.75" customHeight="1" x14ac:dyDescent="0.25">
      <c r="A81" s="73"/>
      <c r="B81" s="73"/>
      <c r="C81" s="73"/>
      <c r="D81" s="97"/>
      <c r="E81" s="73"/>
      <c r="F81" s="73"/>
      <c r="G81" s="73"/>
      <c r="H81" s="73"/>
      <c r="I81" s="73"/>
      <c r="J81" s="73"/>
      <c r="K81" s="78"/>
      <c r="L81" s="73"/>
      <c r="M81" s="73"/>
      <c r="N81" s="73"/>
      <c r="O81" s="73"/>
      <c r="P81" s="90"/>
      <c r="Q81" s="90"/>
      <c r="R81" s="90"/>
      <c r="S81" s="90"/>
      <c r="T81" s="90"/>
      <c r="U81" s="90"/>
      <c r="V81" s="90"/>
      <c r="W81" s="90"/>
      <c r="X81" s="91"/>
      <c r="Y81" s="73"/>
      <c r="Z81" s="73"/>
      <c r="AA81" s="73"/>
    </row>
    <row r="82" spans="1:27" ht="15.75" customHeight="1" x14ac:dyDescent="0.25">
      <c r="A82" s="73"/>
      <c r="B82" s="73"/>
      <c r="C82" s="73"/>
      <c r="D82" s="97"/>
      <c r="E82" s="73"/>
      <c r="F82" s="73"/>
      <c r="G82" s="73"/>
      <c r="H82" s="73"/>
      <c r="I82" s="73"/>
      <c r="J82" s="73"/>
      <c r="K82" s="78"/>
      <c r="L82" s="73"/>
      <c r="M82" s="73"/>
      <c r="N82" s="73"/>
      <c r="O82" s="73"/>
      <c r="P82" s="90"/>
      <c r="Q82" s="90"/>
      <c r="R82" s="90"/>
      <c r="S82" s="90"/>
      <c r="T82" s="90"/>
      <c r="U82" s="90"/>
      <c r="V82" s="90"/>
      <c r="W82" s="90"/>
      <c r="X82" s="91"/>
      <c r="Y82" s="73"/>
      <c r="Z82" s="73"/>
      <c r="AA82" s="73"/>
    </row>
    <row r="83" spans="1:27" ht="15.75" customHeight="1" x14ac:dyDescent="0.25">
      <c r="A83" s="73"/>
      <c r="B83" s="73"/>
      <c r="C83" s="73"/>
      <c r="D83" s="97"/>
      <c r="E83" s="73"/>
      <c r="F83" s="73"/>
      <c r="G83" s="73"/>
      <c r="H83" s="73"/>
      <c r="I83" s="73"/>
      <c r="J83" s="73"/>
      <c r="K83" s="78"/>
      <c r="L83" s="73"/>
      <c r="M83" s="73"/>
      <c r="N83" s="73"/>
      <c r="O83" s="73"/>
      <c r="P83" s="90"/>
      <c r="Q83" s="90"/>
      <c r="R83" s="90"/>
      <c r="S83" s="90"/>
      <c r="T83" s="90"/>
      <c r="U83" s="90"/>
      <c r="V83" s="90"/>
      <c r="W83" s="90"/>
      <c r="X83" s="91"/>
      <c r="Y83" s="73"/>
      <c r="Z83" s="73"/>
      <c r="AA83" s="73"/>
    </row>
    <row r="84" spans="1:27" ht="15.75" customHeight="1" x14ac:dyDescent="0.25">
      <c r="A84" s="73"/>
      <c r="B84" s="73"/>
      <c r="C84" s="73"/>
      <c r="D84" s="97"/>
      <c r="E84" s="73"/>
      <c r="F84" s="73"/>
      <c r="G84" s="73"/>
      <c r="H84" s="73"/>
      <c r="I84" s="73"/>
      <c r="J84" s="73"/>
      <c r="K84" s="78"/>
      <c r="L84" s="73"/>
      <c r="M84" s="73"/>
      <c r="N84" s="73"/>
      <c r="O84" s="73"/>
      <c r="P84" s="90"/>
      <c r="Q84" s="90"/>
      <c r="R84" s="90"/>
      <c r="S84" s="90"/>
      <c r="T84" s="90"/>
      <c r="U84" s="90"/>
      <c r="V84" s="90"/>
      <c r="W84" s="90"/>
      <c r="X84" s="91"/>
      <c r="Y84" s="73"/>
      <c r="Z84" s="73"/>
      <c r="AA84" s="73"/>
    </row>
    <row r="85" spans="1:27" ht="15.75" customHeight="1" x14ac:dyDescent="0.25">
      <c r="A85" s="73"/>
      <c r="B85" s="73"/>
      <c r="C85" s="73"/>
      <c r="D85" s="97"/>
      <c r="E85" s="73"/>
      <c r="F85" s="73"/>
      <c r="G85" s="73"/>
      <c r="H85" s="73"/>
      <c r="I85" s="73"/>
      <c r="J85" s="73"/>
      <c r="K85" s="78"/>
      <c r="L85" s="73"/>
      <c r="M85" s="73"/>
      <c r="N85" s="73"/>
      <c r="O85" s="73"/>
      <c r="P85" s="90"/>
      <c r="Q85" s="90"/>
      <c r="R85" s="90"/>
      <c r="S85" s="90"/>
      <c r="T85" s="90"/>
      <c r="U85" s="90"/>
      <c r="V85" s="90"/>
      <c r="W85" s="90"/>
      <c r="X85" s="91"/>
      <c r="Y85" s="73"/>
      <c r="Z85" s="73"/>
      <c r="AA85" s="73"/>
    </row>
    <row r="86" spans="1:27" ht="15.75" customHeight="1" x14ac:dyDescent="0.25">
      <c r="A86" s="73"/>
      <c r="B86" s="73"/>
      <c r="C86" s="73"/>
      <c r="D86" s="97"/>
      <c r="E86" s="73"/>
      <c r="F86" s="73"/>
      <c r="G86" s="73"/>
      <c r="H86" s="73"/>
      <c r="I86" s="73"/>
      <c r="J86" s="73"/>
      <c r="K86" s="78"/>
      <c r="L86" s="73"/>
      <c r="M86" s="73"/>
      <c r="N86" s="73"/>
      <c r="O86" s="73"/>
      <c r="P86" s="90"/>
      <c r="Q86" s="90"/>
      <c r="R86" s="90"/>
      <c r="S86" s="90"/>
      <c r="T86" s="90"/>
      <c r="U86" s="90"/>
      <c r="V86" s="90"/>
      <c r="W86" s="90"/>
      <c r="X86" s="91"/>
      <c r="Y86" s="73"/>
      <c r="Z86" s="73"/>
      <c r="AA86" s="73"/>
    </row>
    <row r="87" spans="1:27" ht="15.75" customHeight="1" x14ac:dyDescent="0.25">
      <c r="A87" s="73"/>
      <c r="B87" s="73"/>
      <c r="C87" s="73"/>
      <c r="D87" s="97"/>
      <c r="E87" s="73"/>
      <c r="F87" s="73"/>
      <c r="G87" s="73"/>
      <c r="H87" s="73"/>
      <c r="I87" s="73"/>
      <c r="J87" s="73"/>
      <c r="K87" s="78"/>
      <c r="L87" s="73"/>
      <c r="M87" s="73"/>
      <c r="N87" s="73"/>
      <c r="O87" s="73"/>
      <c r="P87" s="90"/>
      <c r="Q87" s="90"/>
      <c r="R87" s="90"/>
      <c r="S87" s="90"/>
      <c r="T87" s="90"/>
      <c r="U87" s="90"/>
      <c r="V87" s="90"/>
      <c r="W87" s="90"/>
      <c r="X87" s="91"/>
      <c r="Y87" s="73"/>
      <c r="Z87" s="73"/>
      <c r="AA87" s="73"/>
    </row>
    <row r="88" spans="1:27" ht="15.75" customHeight="1" x14ac:dyDescent="0.25">
      <c r="A88" s="73"/>
      <c r="B88" s="73"/>
      <c r="C88" s="73"/>
      <c r="D88" s="97"/>
      <c r="E88" s="73"/>
      <c r="F88" s="73"/>
      <c r="G88" s="73"/>
      <c r="H88" s="73"/>
      <c r="I88" s="73"/>
      <c r="J88" s="73"/>
      <c r="K88" s="78"/>
      <c r="L88" s="73"/>
      <c r="M88" s="73"/>
      <c r="N88" s="73"/>
      <c r="O88" s="73"/>
      <c r="P88" s="90"/>
      <c r="Q88" s="90"/>
      <c r="R88" s="90"/>
      <c r="S88" s="90"/>
      <c r="T88" s="90"/>
      <c r="U88" s="90"/>
      <c r="V88" s="90"/>
      <c r="W88" s="90"/>
      <c r="X88" s="91"/>
      <c r="Y88" s="73"/>
      <c r="Z88" s="73"/>
      <c r="AA88" s="73"/>
    </row>
    <row r="89" spans="1:27" ht="15.75" customHeight="1" x14ac:dyDescent="0.25">
      <c r="A89" s="73"/>
      <c r="B89" s="73"/>
      <c r="C89" s="73"/>
      <c r="D89" s="97"/>
      <c r="E89" s="73"/>
      <c r="F89" s="73"/>
      <c r="G89" s="73"/>
      <c r="H89" s="73"/>
      <c r="I89" s="73"/>
      <c r="J89" s="73"/>
      <c r="K89" s="78"/>
      <c r="L89" s="73"/>
      <c r="M89" s="73"/>
      <c r="N89" s="73"/>
      <c r="O89" s="73"/>
      <c r="P89" s="90"/>
      <c r="Q89" s="90"/>
      <c r="R89" s="90"/>
      <c r="S89" s="90"/>
      <c r="T89" s="90"/>
      <c r="U89" s="90"/>
      <c r="V89" s="90"/>
      <c r="W89" s="90"/>
      <c r="X89" s="91"/>
      <c r="Y89" s="73"/>
      <c r="Z89" s="73"/>
      <c r="AA89" s="73"/>
    </row>
    <row r="90" spans="1:27" ht="15.75" customHeight="1" x14ac:dyDescent="0.25">
      <c r="A90" s="73"/>
      <c r="B90" s="73"/>
      <c r="C90" s="73"/>
      <c r="D90" s="97"/>
      <c r="E90" s="73"/>
      <c r="F90" s="73"/>
      <c r="G90" s="73"/>
      <c r="H90" s="73"/>
      <c r="I90" s="73"/>
      <c r="J90" s="73"/>
      <c r="K90" s="78"/>
      <c r="L90" s="73"/>
      <c r="M90" s="73"/>
      <c r="N90" s="73"/>
      <c r="O90" s="73"/>
      <c r="P90" s="90"/>
      <c r="Q90" s="90"/>
      <c r="R90" s="90"/>
      <c r="S90" s="90"/>
      <c r="T90" s="90"/>
      <c r="U90" s="90"/>
      <c r="V90" s="90"/>
      <c r="W90" s="90"/>
      <c r="X90" s="91"/>
      <c r="Y90" s="73"/>
      <c r="Z90" s="73"/>
      <c r="AA90" s="73"/>
    </row>
    <row r="91" spans="1:27" ht="15.75" customHeight="1" x14ac:dyDescent="0.25">
      <c r="A91" s="73"/>
      <c r="B91" s="73"/>
      <c r="C91" s="73"/>
      <c r="D91" s="97"/>
      <c r="E91" s="73"/>
      <c r="F91" s="73"/>
      <c r="G91" s="73"/>
      <c r="H91" s="73"/>
      <c r="I91" s="73"/>
      <c r="J91" s="73"/>
      <c r="K91" s="78"/>
      <c r="L91" s="73"/>
      <c r="M91" s="73"/>
      <c r="N91" s="73"/>
      <c r="O91" s="73"/>
      <c r="P91" s="90"/>
      <c r="Q91" s="90"/>
      <c r="R91" s="90"/>
      <c r="S91" s="90"/>
      <c r="T91" s="90"/>
      <c r="U91" s="90"/>
      <c r="V91" s="90"/>
      <c r="W91" s="90"/>
      <c r="X91" s="91"/>
      <c r="Y91" s="73"/>
      <c r="Z91" s="73"/>
      <c r="AA91" s="73"/>
    </row>
    <row r="92" spans="1:27" ht="15.75" customHeight="1" x14ac:dyDescent="0.25">
      <c r="A92" s="73"/>
      <c r="B92" s="73"/>
      <c r="C92" s="73"/>
      <c r="D92" s="97"/>
      <c r="E92" s="73"/>
      <c r="F92" s="73"/>
      <c r="G92" s="73"/>
      <c r="H92" s="73"/>
      <c r="I92" s="73"/>
      <c r="J92" s="73"/>
      <c r="K92" s="78"/>
      <c r="L92" s="73"/>
      <c r="M92" s="73"/>
      <c r="N92" s="73"/>
      <c r="O92" s="73"/>
      <c r="P92" s="90"/>
      <c r="Q92" s="90"/>
      <c r="R92" s="90"/>
      <c r="S92" s="90"/>
      <c r="T92" s="90"/>
      <c r="U92" s="90"/>
      <c r="V92" s="90"/>
      <c r="W92" s="90"/>
      <c r="X92" s="91"/>
      <c r="Y92" s="73"/>
      <c r="Z92" s="73"/>
      <c r="AA92" s="73"/>
    </row>
    <row r="93" spans="1:27" ht="15.75" customHeight="1" x14ac:dyDescent="0.25">
      <c r="A93" s="73"/>
      <c r="B93" s="73"/>
      <c r="C93" s="73"/>
      <c r="D93" s="97"/>
      <c r="E93" s="73"/>
      <c r="F93" s="73"/>
      <c r="G93" s="73"/>
      <c r="H93" s="73"/>
      <c r="I93" s="73"/>
      <c r="J93" s="73"/>
      <c r="K93" s="78"/>
      <c r="L93" s="73"/>
      <c r="M93" s="73"/>
      <c r="N93" s="73"/>
      <c r="O93" s="73"/>
      <c r="P93" s="90"/>
      <c r="Q93" s="90"/>
      <c r="R93" s="90"/>
      <c r="S93" s="90"/>
      <c r="T93" s="90"/>
      <c r="U93" s="90"/>
      <c r="V93" s="90"/>
      <c r="W93" s="90"/>
      <c r="X93" s="91"/>
      <c r="Y93" s="73"/>
      <c r="Z93" s="73"/>
      <c r="AA93" s="73"/>
    </row>
    <row r="94" spans="1:27" ht="15.75" customHeight="1" x14ac:dyDescent="0.25">
      <c r="A94" s="73"/>
      <c r="B94" s="73"/>
      <c r="C94" s="73"/>
      <c r="D94" s="97"/>
      <c r="E94" s="73"/>
      <c r="F94" s="73"/>
      <c r="G94" s="73"/>
      <c r="H94" s="73"/>
      <c r="I94" s="73"/>
      <c r="J94" s="73"/>
      <c r="K94" s="78"/>
      <c r="L94" s="73"/>
      <c r="M94" s="73"/>
      <c r="N94" s="73"/>
      <c r="O94" s="73"/>
      <c r="P94" s="90"/>
      <c r="Q94" s="90"/>
      <c r="R94" s="90"/>
      <c r="S94" s="90"/>
      <c r="T94" s="90"/>
      <c r="U94" s="90"/>
      <c r="V94" s="90"/>
      <c r="W94" s="90"/>
      <c r="X94" s="91"/>
      <c r="Y94" s="73"/>
      <c r="Z94" s="73"/>
      <c r="AA94" s="73"/>
    </row>
    <row r="95" spans="1:27" ht="15.75" customHeight="1" x14ac:dyDescent="0.25">
      <c r="A95" s="73"/>
      <c r="B95" s="73"/>
      <c r="C95" s="73"/>
      <c r="D95" s="97"/>
      <c r="E95" s="73"/>
      <c r="F95" s="73"/>
      <c r="G95" s="73"/>
      <c r="H95" s="73"/>
      <c r="I95" s="73"/>
      <c r="J95" s="73"/>
      <c r="K95" s="78"/>
      <c r="L95" s="73"/>
      <c r="M95" s="73"/>
      <c r="N95" s="73"/>
      <c r="O95" s="73"/>
      <c r="P95" s="90"/>
      <c r="Q95" s="90"/>
      <c r="R95" s="90"/>
      <c r="S95" s="90"/>
      <c r="T95" s="90"/>
      <c r="U95" s="90"/>
      <c r="V95" s="90"/>
      <c r="W95" s="90"/>
      <c r="X95" s="91"/>
      <c r="Y95" s="73"/>
      <c r="Z95" s="73"/>
      <c r="AA95" s="73"/>
    </row>
    <row r="96" spans="1:27" ht="15.75" customHeight="1" x14ac:dyDescent="0.25">
      <c r="A96" s="73"/>
      <c r="B96" s="73"/>
      <c r="C96" s="73"/>
      <c r="D96" s="97"/>
      <c r="E96" s="73"/>
      <c r="F96" s="73"/>
      <c r="G96" s="73"/>
      <c r="H96" s="73"/>
      <c r="I96" s="73"/>
      <c r="J96" s="73"/>
      <c r="K96" s="78"/>
      <c r="L96" s="73"/>
      <c r="M96" s="73"/>
      <c r="N96" s="73"/>
      <c r="O96" s="73"/>
      <c r="P96" s="90"/>
      <c r="Q96" s="90"/>
      <c r="R96" s="90"/>
      <c r="S96" s="90"/>
      <c r="T96" s="90"/>
      <c r="U96" s="90"/>
      <c r="V96" s="90"/>
      <c r="W96" s="90"/>
      <c r="X96" s="91"/>
      <c r="Y96" s="73"/>
      <c r="Z96" s="73"/>
      <c r="AA96" s="73"/>
    </row>
    <row r="97" spans="1:27" ht="15.75" customHeight="1" x14ac:dyDescent="0.25">
      <c r="A97" s="73"/>
      <c r="B97" s="73"/>
      <c r="C97" s="73"/>
      <c r="D97" s="97"/>
      <c r="E97" s="73"/>
      <c r="F97" s="73"/>
      <c r="G97" s="73"/>
      <c r="H97" s="73"/>
      <c r="I97" s="73"/>
      <c r="J97" s="73"/>
      <c r="K97" s="78"/>
      <c r="L97" s="73"/>
      <c r="M97" s="73"/>
      <c r="N97" s="73"/>
      <c r="O97" s="73"/>
      <c r="P97" s="90"/>
      <c r="Q97" s="90"/>
      <c r="R97" s="90"/>
      <c r="S97" s="90"/>
      <c r="T97" s="90"/>
      <c r="U97" s="90"/>
      <c r="V97" s="90"/>
      <c r="W97" s="90"/>
      <c r="X97" s="91"/>
      <c r="Y97" s="73"/>
      <c r="Z97" s="73"/>
      <c r="AA97" s="73"/>
    </row>
    <row r="98" spans="1:27" ht="15.75" customHeight="1" x14ac:dyDescent="0.25">
      <c r="A98" s="73"/>
      <c r="B98" s="73"/>
      <c r="C98" s="73"/>
      <c r="D98" s="97"/>
      <c r="E98" s="73"/>
      <c r="F98" s="73"/>
      <c r="G98" s="73"/>
      <c r="H98" s="73"/>
      <c r="I98" s="73"/>
      <c r="J98" s="73"/>
      <c r="K98" s="78"/>
      <c r="L98" s="73"/>
      <c r="M98" s="73"/>
      <c r="N98" s="73"/>
      <c r="O98" s="73"/>
      <c r="P98" s="90"/>
      <c r="Q98" s="90"/>
      <c r="R98" s="90"/>
      <c r="S98" s="90"/>
      <c r="T98" s="90"/>
      <c r="U98" s="90"/>
      <c r="V98" s="90"/>
      <c r="W98" s="90"/>
      <c r="X98" s="91"/>
      <c r="Y98" s="73"/>
      <c r="Z98" s="73"/>
      <c r="AA98" s="73"/>
    </row>
    <row r="99" spans="1:27" ht="15.75" customHeight="1" x14ac:dyDescent="0.25">
      <c r="A99" s="73"/>
      <c r="B99" s="73"/>
      <c r="C99" s="73"/>
      <c r="D99" s="97"/>
      <c r="E99" s="73"/>
      <c r="F99" s="73"/>
      <c r="G99" s="73"/>
      <c r="H99" s="73"/>
      <c r="I99" s="73"/>
      <c r="J99" s="73"/>
      <c r="K99" s="78"/>
      <c r="L99" s="73"/>
      <c r="M99" s="73"/>
      <c r="N99" s="73"/>
      <c r="O99" s="73"/>
      <c r="P99" s="90"/>
      <c r="Q99" s="90"/>
      <c r="R99" s="90"/>
      <c r="S99" s="90"/>
      <c r="T99" s="90"/>
      <c r="U99" s="90"/>
      <c r="V99" s="90"/>
      <c r="W99" s="90"/>
      <c r="X99" s="91"/>
      <c r="Y99" s="73"/>
      <c r="Z99" s="73"/>
      <c r="AA99" s="73"/>
    </row>
    <row r="100" spans="1:27" ht="15.75" customHeight="1" x14ac:dyDescent="0.25">
      <c r="A100" s="73"/>
      <c r="B100" s="73"/>
      <c r="C100" s="73"/>
      <c r="D100" s="97"/>
      <c r="E100" s="73"/>
      <c r="F100" s="73"/>
      <c r="G100" s="73"/>
      <c r="H100" s="73"/>
      <c r="I100" s="73"/>
      <c r="J100" s="73"/>
      <c r="K100" s="78"/>
      <c r="L100" s="73"/>
      <c r="M100" s="73"/>
      <c r="N100" s="73"/>
      <c r="O100" s="73"/>
      <c r="P100" s="90"/>
      <c r="Q100" s="90"/>
      <c r="R100" s="90"/>
      <c r="S100" s="90"/>
      <c r="T100" s="90"/>
      <c r="U100" s="90"/>
      <c r="V100" s="90"/>
      <c r="W100" s="90"/>
      <c r="X100" s="91"/>
      <c r="Y100" s="73"/>
      <c r="Z100" s="73"/>
      <c r="AA100" s="73"/>
    </row>
    <row r="101" spans="1:27" ht="15.75" customHeight="1" x14ac:dyDescent="0.25">
      <c r="A101" s="73"/>
      <c r="B101" s="73"/>
      <c r="C101" s="73"/>
      <c r="D101" s="97"/>
      <c r="E101" s="73"/>
      <c r="F101" s="73"/>
      <c r="G101" s="73"/>
      <c r="H101" s="73"/>
      <c r="I101" s="73"/>
      <c r="J101" s="73"/>
      <c r="K101" s="78"/>
      <c r="L101" s="73"/>
      <c r="M101" s="73"/>
      <c r="N101" s="73"/>
      <c r="O101" s="73"/>
      <c r="P101" s="90"/>
      <c r="Q101" s="90"/>
      <c r="R101" s="90"/>
      <c r="S101" s="90"/>
      <c r="T101" s="90"/>
      <c r="U101" s="90"/>
      <c r="V101" s="90"/>
      <c r="W101" s="90"/>
      <c r="X101" s="91"/>
      <c r="Y101" s="73"/>
      <c r="Z101" s="73"/>
      <c r="AA101" s="73"/>
    </row>
    <row r="102" spans="1:27" ht="15.75" customHeight="1" x14ac:dyDescent="0.25">
      <c r="A102" s="73"/>
      <c r="B102" s="73"/>
      <c r="C102" s="73"/>
      <c r="D102" s="97"/>
      <c r="E102" s="73"/>
      <c r="F102" s="73"/>
      <c r="G102" s="73"/>
      <c r="H102" s="73"/>
      <c r="I102" s="73"/>
      <c r="J102" s="73"/>
      <c r="K102" s="78"/>
      <c r="L102" s="73"/>
      <c r="M102" s="73"/>
      <c r="N102" s="73"/>
      <c r="O102" s="73"/>
      <c r="P102" s="90"/>
      <c r="Q102" s="90"/>
      <c r="R102" s="90"/>
      <c r="S102" s="90"/>
      <c r="T102" s="90"/>
      <c r="U102" s="90"/>
      <c r="V102" s="90"/>
      <c r="W102" s="90"/>
      <c r="X102" s="91"/>
      <c r="Y102" s="73"/>
      <c r="Z102" s="73"/>
      <c r="AA102" s="73"/>
    </row>
    <row r="103" spans="1:27" ht="15.75" customHeight="1" x14ac:dyDescent="0.25">
      <c r="A103" s="73"/>
      <c r="B103" s="73"/>
      <c r="C103" s="73"/>
      <c r="D103" s="97"/>
      <c r="E103" s="73"/>
      <c r="F103" s="73"/>
      <c r="G103" s="73"/>
      <c r="H103" s="73"/>
      <c r="I103" s="73"/>
      <c r="J103" s="73"/>
      <c r="K103" s="78"/>
      <c r="L103" s="73"/>
      <c r="M103" s="73"/>
      <c r="N103" s="73"/>
      <c r="O103" s="73"/>
      <c r="P103" s="90"/>
      <c r="Q103" s="90"/>
      <c r="R103" s="90"/>
      <c r="S103" s="90"/>
      <c r="T103" s="90"/>
      <c r="U103" s="90"/>
      <c r="V103" s="90"/>
      <c r="W103" s="90"/>
      <c r="X103" s="91"/>
      <c r="Y103" s="73"/>
      <c r="Z103" s="73"/>
      <c r="AA103" s="73"/>
    </row>
    <row r="104" spans="1:27" ht="15.75" customHeight="1" x14ac:dyDescent="0.25">
      <c r="A104" s="73"/>
      <c r="B104" s="73"/>
      <c r="C104" s="73"/>
      <c r="D104" s="97"/>
      <c r="E104" s="73"/>
      <c r="F104" s="73"/>
      <c r="G104" s="73"/>
      <c r="H104" s="73"/>
      <c r="I104" s="73"/>
      <c r="J104" s="73"/>
      <c r="K104" s="78"/>
      <c r="L104" s="73"/>
      <c r="M104" s="73"/>
      <c r="N104" s="73"/>
      <c r="O104" s="73"/>
      <c r="P104" s="90"/>
      <c r="Q104" s="90"/>
      <c r="R104" s="90"/>
      <c r="S104" s="90"/>
      <c r="T104" s="90"/>
      <c r="U104" s="90"/>
      <c r="V104" s="90"/>
      <c r="W104" s="90"/>
      <c r="X104" s="91"/>
      <c r="Y104" s="73"/>
      <c r="Z104" s="73"/>
      <c r="AA104" s="73"/>
    </row>
    <row r="105" spans="1:27" ht="15.75" customHeight="1" x14ac:dyDescent="0.25">
      <c r="A105" s="73"/>
      <c r="B105" s="73"/>
      <c r="C105" s="73"/>
      <c r="D105" s="97"/>
      <c r="E105" s="73"/>
      <c r="F105" s="73"/>
      <c r="G105" s="73"/>
      <c r="H105" s="73"/>
      <c r="I105" s="73"/>
      <c r="J105" s="73"/>
      <c r="K105" s="78"/>
      <c r="L105" s="73"/>
      <c r="M105" s="73"/>
      <c r="N105" s="73"/>
      <c r="O105" s="73"/>
      <c r="P105" s="90"/>
      <c r="Q105" s="90"/>
      <c r="R105" s="90"/>
      <c r="S105" s="90"/>
      <c r="T105" s="90"/>
      <c r="U105" s="90"/>
      <c r="V105" s="90"/>
      <c r="W105" s="90"/>
      <c r="X105" s="91"/>
      <c r="Y105" s="73"/>
      <c r="Z105" s="73"/>
      <c r="AA105" s="73"/>
    </row>
    <row r="106" spans="1:27" ht="15.75" customHeight="1" x14ac:dyDescent="0.25">
      <c r="A106" s="73"/>
      <c r="B106" s="73"/>
      <c r="C106" s="73"/>
      <c r="D106" s="97"/>
      <c r="E106" s="73"/>
      <c r="F106" s="73"/>
      <c r="G106" s="73"/>
      <c r="H106" s="73"/>
      <c r="I106" s="73"/>
      <c r="J106" s="73"/>
      <c r="K106" s="78"/>
      <c r="L106" s="73"/>
      <c r="M106" s="73"/>
      <c r="N106" s="73"/>
      <c r="O106" s="73"/>
      <c r="P106" s="90"/>
      <c r="Q106" s="90"/>
      <c r="R106" s="90"/>
      <c r="S106" s="90"/>
      <c r="T106" s="90"/>
      <c r="U106" s="90"/>
      <c r="V106" s="90"/>
      <c r="W106" s="90"/>
      <c r="X106" s="91"/>
      <c r="Y106" s="73"/>
      <c r="Z106" s="73"/>
      <c r="AA106" s="73"/>
    </row>
    <row r="107" spans="1:27" ht="15.75" customHeight="1" x14ac:dyDescent="0.25">
      <c r="A107" s="73"/>
      <c r="B107" s="73"/>
      <c r="C107" s="73"/>
      <c r="D107" s="97"/>
      <c r="E107" s="73"/>
      <c r="F107" s="73"/>
      <c r="G107" s="73"/>
      <c r="H107" s="73"/>
      <c r="I107" s="73"/>
      <c r="J107" s="73"/>
      <c r="K107" s="78"/>
      <c r="L107" s="73"/>
      <c r="M107" s="73"/>
      <c r="N107" s="73"/>
      <c r="O107" s="73"/>
      <c r="P107" s="90"/>
      <c r="Q107" s="90"/>
      <c r="R107" s="90"/>
      <c r="S107" s="90"/>
      <c r="T107" s="90"/>
      <c r="U107" s="90"/>
      <c r="V107" s="90"/>
      <c r="W107" s="90"/>
      <c r="X107" s="91"/>
      <c r="Y107" s="73"/>
      <c r="Z107" s="73"/>
      <c r="AA107" s="73"/>
    </row>
    <row r="108" spans="1:27" ht="15.75" customHeight="1" x14ac:dyDescent="0.25">
      <c r="A108" s="73"/>
      <c r="B108" s="73"/>
      <c r="C108" s="73"/>
      <c r="D108" s="97"/>
      <c r="E108" s="73"/>
      <c r="F108" s="73"/>
      <c r="G108" s="73"/>
      <c r="H108" s="73"/>
      <c r="I108" s="73"/>
      <c r="J108" s="73"/>
      <c r="K108" s="78"/>
      <c r="L108" s="73"/>
      <c r="M108" s="73"/>
      <c r="N108" s="73"/>
      <c r="O108" s="73"/>
      <c r="P108" s="90"/>
      <c r="Q108" s="90"/>
      <c r="R108" s="90"/>
      <c r="S108" s="90"/>
      <c r="T108" s="90"/>
      <c r="U108" s="90"/>
      <c r="V108" s="90"/>
      <c r="W108" s="90"/>
      <c r="X108" s="91"/>
      <c r="Y108" s="73"/>
      <c r="Z108" s="73"/>
      <c r="AA108" s="73"/>
    </row>
    <row r="109" spans="1:27" ht="15.75" customHeight="1" x14ac:dyDescent="0.25">
      <c r="A109" s="73"/>
      <c r="B109" s="73"/>
      <c r="C109" s="73"/>
      <c r="D109" s="97"/>
      <c r="E109" s="73"/>
      <c r="F109" s="73"/>
      <c r="G109" s="73"/>
      <c r="H109" s="73"/>
      <c r="I109" s="73"/>
      <c r="J109" s="73"/>
      <c r="K109" s="78"/>
      <c r="L109" s="73"/>
      <c r="M109" s="73"/>
      <c r="N109" s="73"/>
      <c r="O109" s="73"/>
      <c r="P109" s="90"/>
      <c r="Q109" s="90"/>
      <c r="R109" s="90"/>
      <c r="S109" s="90"/>
      <c r="T109" s="90"/>
      <c r="U109" s="90"/>
      <c r="V109" s="90"/>
      <c r="W109" s="90"/>
      <c r="X109" s="91"/>
      <c r="Y109" s="73"/>
      <c r="Z109" s="73"/>
      <c r="AA109" s="73"/>
    </row>
    <row r="110" spans="1:27" ht="15.75" customHeight="1" x14ac:dyDescent="0.25">
      <c r="A110" s="73"/>
      <c r="B110" s="73"/>
      <c r="C110" s="73"/>
      <c r="D110" s="97"/>
      <c r="E110" s="73"/>
      <c r="F110" s="73"/>
      <c r="G110" s="73"/>
      <c r="H110" s="73"/>
      <c r="I110" s="73"/>
      <c r="J110" s="73"/>
      <c r="K110" s="78"/>
      <c r="L110" s="73"/>
      <c r="M110" s="73"/>
      <c r="N110" s="73"/>
      <c r="O110" s="73"/>
      <c r="P110" s="90"/>
      <c r="Q110" s="90"/>
      <c r="R110" s="90"/>
      <c r="S110" s="90"/>
      <c r="T110" s="90"/>
      <c r="U110" s="90"/>
      <c r="V110" s="90"/>
      <c r="W110" s="90"/>
      <c r="X110" s="91"/>
      <c r="Y110" s="73"/>
      <c r="Z110" s="73"/>
      <c r="AA110" s="73"/>
    </row>
    <row r="111" spans="1:27" ht="15.75" customHeight="1" x14ac:dyDescent="0.25">
      <c r="A111" s="73"/>
      <c r="B111" s="73"/>
      <c r="C111" s="73"/>
      <c r="D111" s="97"/>
      <c r="E111" s="73"/>
      <c r="F111" s="73"/>
      <c r="G111" s="73"/>
      <c r="H111" s="73"/>
      <c r="I111" s="73"/>
      <c r="J111" s="73"/>
      <c r="K111" s="78"/>
      <c r="L111" s="73"/>
      <c r="M111" s="73"/>
      <c r="N111" s="73"/>
      <c r="O111" s="73"/>
      <c r="P111" s="90"/>
      <c r="Q111" s="90"/>
      <c r="R111" s="90"/>
      <c r="S111" s="90"/>
      <c r="T111" s="90"/>
      <c r="U111" s="90"/>
      <c r="V111" s="90"/>
      <c r="W111" s="90"/>
      <c r="X111" s="91"/>
      <c r="Y111" s="73"/>
      <c r="Z111" s="73"/>
      <c r="AA111" s="73"/>
    </row>
    <row r="112" spans="1:27" ht="15.75" customHeight="1" x14ac:dyDescent="0.25">
      <c r="A112" s="73"/>
      <c r="B112" s="73"/>
      <c r="C112" s="73"/>
      <c r="D112" s="97"/>
      <c r="E112" s="73"/>
      <c r="F112" s="73"/>
      <c r="G112" s="73"/>
      <c r="H112" s="73"/>
      <c r="I112" s="73"/>
      <c r="J112" s="73"/>
      <c r="K112" s="78"/>
      <c r="L112" s="73"/>
      <c r="M112" s="73"/>
      <c r="N112" s="73"/>
      <c r="O112" s="73"/>
      <c r="P112" s="90"/>
      <c r="Q112" s="90"/>
      <c r="R112" s="90"/>
      <c r="S112" s="90"/>
      <c r="T112" s="90"/>
      <c r="U112" s="90"/>
      <c r="V112" s="90"/>
      <c r="W112" s="90"/>
      <c r="X112" s="91"/>
      <c r="Y112" s="73"/>
      <c r="Z112" s="73"/>
      <c r="AA112" s="73"/>
    </row>
    <row r="113" spans="1:27" ht="15.75" customHeight="1" x14ac:dyDescent="0.25">
      <c r="A113" s="73"/>
      <c r="B113" s="73"/>
      <c r="C113" s="73"/>
      <c r="D113" s="97"/>
      <c r="E113" s="73"/>
      <c r="F113" s="73"/>
      <c r="G113" s="73"/>
      <c r="H113" s="73"/>
      <c r="I113" s="73"/>
      <c r="J113" s="73"/>
      <c r="K113" s="78"/>
      <c r="L113" s="73"/>
      <c r="M113" s="73"/>
      <c r="N113" s="73"/>
      <c r="O113" s="73"/>
      <c r="P113" s="90"/>
      <c r="Q113" s="90"/>
      <c r="R113" s="90"/>
      <c r="S113" s="90"/>
      <c r="T113" s="90"/>
      <c r="U113" s="90"/>
      <c r="V113" s="90"/>
      <c r="W113" s="90"/>
      <c r="X113" s="91"/>
      <c r="Y113" s="73"/>
      <c r="Z113" s="73"/>
      <c r="AA113" s="73"/>
    </row>
    <row r="114" spans="1:27" ht="15.75" customHeight="1" x14ac:dyDescent="0.25">
      <c r="A114" s="73"/>
      <c r="B114" s="73"/>
      <c r="C114" s="73"/>
      <c r="D114" s="97"/>
      <c r="E114" s="73"/>
      <c r="F114" s="73"/>
      <c r="G114" s="73"/>
      <c r="H114" s="73"/>
      <c r="I114" s="73"/>
      <c r="J114" s="73"/>
      <c r="K114" s="78"/>
      <c r="L114" s="73"/>
      <c r="M114" s="73"/>
      <c r="N114" s="73"/>
      <c r="O114" s="73"/>
      <c r="P114" s="90"/>
      <c r="Q114" s="90"/>
      <c r="R114" s="90"/>
      <c r="S114" s="90"/>
      <c r="T114" s="90"/>
      <c r="U114" s="90"/>
      <c r="V114" s="90"/>
      <c r="W114" s="90"/>
      <c r="X114" s="91"/>
      <c r="Y114" s="73"/>
      <c r="Z114" s="73"/>
      <c r="AA114" s="73"/>
    </row>
    <row r="115" spans="1:27" ht="15.75" customHeight="1" x14ac:dyDescent="0.25">
      <c r="A115" s="73"/>
      <c r="B115" s="73"/>
      <c r="C115" s="73"/>
      <c r="D115" s="97"/>
      <c r="E115" s="73"/>
      <c r="F115" s="73"/>
      <c r="G115" s="73"/>
      <c r="H115" s="73"/>
      <c r="I115" s="73"/>
      <c r="J115" s="73"/>
      <c r="K115" s="78"/>
      <c r="L115" s="73"/>
      <c r="M115" s="73"/>
      <c r="N115" s="73"/>
      <c r="O115" s="73"/>
      <c r="P115" s="90"/>
      <c r="Q115" s="90"/>
      <c r="R115" s="90"/>
      <c r="S115" s="90"/>
      <c r="T115" s="90"/>
      <c r="U115" s="90"/>
      <c r="V115" s="90"/>
      <c r="W115" s="90"/>
      <c r="X115" s="91"/>
      <c r="Y115" s="73"/>
      <c r="Z115" s="73"/>
      <c r="AA115" s="73"/>
    </row>
    <row r="116" spans="1:27" ht="15.75" customHeight="1" x14ac:dyDescent="0.25">
      <c r="A116" s="73"/>
      <c r="B116" s="73"/>
      <c r="C116" s="73"/>
      <c r="D116" s="97"/>
      <c r="E116" s="73"/>
      <c r="F116" s="73"/>
      <c r="G116" s="73"/>
      <c r="H116" s="73"/>
      <c r="I116" s="73"/>
      <c r="J116" s="73"/>
      <c r="K116" s="78"/>
      <c r="L116" s="73"/>
      <c r="M116" s="73"/>
      <c r="N116" s="73"/>
      <c r="O116" s="73"/>
      <c r="P116" s="90"/>
      <c r="Q116" s="90"/>
      <c r="R116" s="90"/>
      <c r="S116" s="90"/>
      <c r="T116" s="90"/>
      <c r="U116" s="90"/>
      <c r="V116" s="90"/>
      <c r="W116" s="90"/>
      <c r="X116" s="91"/>
      <c r="Y116" s="73"/>
      <c r="Z116" s="73"/>
      <c r="AA116" s="73"/>
    </row>
    <row r="117" spans="1:27" ht="15.75" customHeight="1" x14ac:dyDescent="0.25">
      <c r="A117" s="73"/>
      <c r="B117" s="73"/>
      <c r="C117" s="73"/>
      <c r="D117" s="97"/>
      <c r="E117" s="73"/>
      <c r="F117" s="73"/>
      <c r="G117" s="73"/>
      <c r="H117" s="73"/>
      <c r="I117" s="73"/>
      <c r="J117" s="73"/>
      <c r="K117" s="78"/>
      <c r="L117" s="73"/>
      <c r="M117" s="73"/>
      <c r="N117" s="73"/>
      <c r="O117" s="73"/>
      <c r="P117" s="90"/>
      <c r="Q117" s="90"/>
      <c r="R117" s="90"/>
      <c r="S117" s="90"/>
      <c r="T117" s="90"/>
      <c r="U117" s="90"/>
      <c r="V117" s="90"/>
      <c r="W117" s="90"/>
      <c r="X117" s="91"/>
      <c r="Y117" s="73"/>
      <c r="Z117" s="73"/>
      <c r="AA117" s="73"/>
    </row>
    <row r="118" spans="1:27" ht="15.75" customHeight="1" x14ac:dyDescent="0.25">
      <c r="A118" s="73"/>
      <c r="B118" s="73"/>
      <c r="C118" s="73"/>
      <c r="D118" s="97"/>
      <c r="E118" s="73"/>
      <c r="F118" s="73"/>
      <c r="G118" s="73"/>
      <c r="H118" s="73"/>
      <c r="I118" s="73"/>
      <c r="J118" s="73"/>
      <c r="K118" s="78"/>
      <c r="L118" s="73"/>
      <c r="M118" s="73"/>
      <c r="N118" s="73"/>
      <c r="O118" s="73"/>
      <c r="P118" s="90"/>
      <c r="Q118" s="90"/>
      <c r="R118" s="90"/>
      <c r="S118" s="90"/>
      <c r="T118" s="90"/>
      <c r="U118" s="90"/>
      <c r="V118" s="90"/>
      <c r="W118" s="90"/>
      <c r="X118" s="91"/>
      <c r="Y118" s="73"/>
      <c r="Z118" s="73"/>
      <c r="AA118" s="73"/>
    </row>
    <row r="119" spans="1:27" ht="15.75" customHeight="1" x14ac:dyDescent="0.25">
      <c r="A119" s="73"/>
      <c r="B119" s="73"/>
      <c r="C119" s="73"/>
      <c r="D119" s="97"/>
      <c r="E119" s="73"/>
      <c r="F119" s="73"/>
      <c r="G119" s="73"/>
      <c r="H119" s="73"/>
      <c r="I119" s="73"/>
      <c r="J119" s="73"/>
      <c r="K119" s="78"/>
      <c r="L119" s="73"/>
      <c r="M119" s="73"/>
      <c r="N119" s="73"/>
      <c r="O119" s="73"/>
      <c r="P119" s="90"/>
      <c r="Q119" s="90"/>
      <c r="R119" s="90"/>
      <c r="S119" s="90"/>
      <c r="T119" s="90"/>
      <c r="U119" s="90"/>
      <c r="V119" s="90"/>
      <c r="W119" s="90"/>
      <c r="X119" s="91"/>
      <c r="Y119" s="73"/>
      <c r="Z119" s="73"/>
      <c r="AA119" s="73"/>
    </row>
    <row r="120" spans="1:27" ht="15.75" customHeight="1" x14ac:dyDescent="0.25">
      <c r="A120" s="73"/>
      <c r="B120" s="73"/>
      <c r="C120" s="73"/>
      <c r="D120" s="97"/>
      <c r="E120" s="73"/>
      <c r="F120" s="73"/>
      <c r="G120" s="73"/>
      <c r="H120" s="73"/>
      <c r="I120" s="73"/>
      <c r="J120" s="73"/>
      <c r="K120" s="78"/>
      <c r="L120" s="73"/>
      <c r="M120" s="73"/>
      <c r="N120" s="73"/>
      <c r="O120" s="73"/>
      <c r="P120" s="90"/>
      <c r="Q120" s="90"/>
      <c r="R120" s="90"/>
      <c r="S120" s="90"/>
      <c r="T120" s="90"/>
      <c r="U120" s="90"/>
      <c r="V120" s="90"/>
      <c r="W120" s="90"/>
      <c r="X120" s="91"/>
      <c r="Y120" s="73"/>
      <c r="Z120" s="73"/>
      <c r="AA120" s="73"/>
    </row>
    <row r="121" spans="1:27" ht="15.75" customHeight="1" x14ac:dyDescent="0.25">
      <c r="A121" s="73"/>
      <c r="B121" s="73"/>
      <c r="C121" s="73"/>
      <c r="D121" s="97"/>
      <c r="E121" s="73"/>
      <c r="F121" s="73"/>
      <c r="G121" s="73"/>
      <c r="H121" s="73"/>
      <c r="I121" s="73"/>
      <c r="J121" s="73"/>
      <c r="K121" s="78"/>
      <c r="L121" s="73"/>
      <c r="M121" s="73"/>
      <c r="N121" s="73"/>
      <c r="O121" s="73"/>
      <c r="P121" s="90"/>
      <c r="Q121" s="90"/>
      <c r="R121" s="90"/>
      <c r="S121" s="90"/>
      <c r="T121" s="90"/>
      <c r="U121" s="90"/>
      <c r="V121" s="90"/>
      <c r="W121" s="90"/>
      <c r="X121" s="91"/>
      <c r="Y121" s="73"/>
      <c r="Z121" s="73"/>
      <c r="AA121" s="73"/>
    </row>
    <row r="122" spans="1:27" ht="15.75" customHeight="1" x14ac:dyDescent="0.25">
      <c r="A122" s="73"/>
      <c r="B122" s="73"/>
      <c r="C122" s="73"/>
      <c r="D122" s="97"/>
      <c r="E122" s="73"/>
      <c r="F122" s="73"/>
      <c r="G122" s="73"/>
      <c r="H122" s="73"/>
      <c r="I122" s="73"/>
      <c r="J122" s="73"/>
      <c r="K122" s="78"/>
      <c r="L122" s="73"/>
      <c r="M122" s="73"/>
      <c r="N122" s="73"/>
      <c r="O122" s="73"/>
      <c r="P122" s="90"/>
      <c r="Q122" s="90"/>
      <c r="R122" s="90"/>
      <c r="S122" s="90"/>
      <c r="T122" s="90"/>
      <c r="U122" s="90"/>
      <c r="V122" s="90"/>
      <c r="W122" s="90"/>
      <c r="X122" s="91"/>
      <c r="Y122" s="73"/>
      <c r="Z122" s="73"/>
      <c r="AA122" s="73"/>
    </row>
    <row r="123" spans="1:27" ht="15.75" customHeight="1" x14ac:dyDescent="0.25">
      <c r="A123" s="73"/>
      <c r="B123" s="73"/>
      <c r="C123" s="73"/>
      <c r="D123" s="97"/>
      <c r="E123" s="73"/>
      <c r="F123" s="73"/>
      <c r="G123" s="73"/>
      <c r="H123" s="73"/>
      <c r="I123" s="73"/>
      <c r="J123" s="73"/>
      <c r="K123" s="78"/>
      <c r="L123" s="73"/>
      <c r="M123" s="73"/>
      <c r="N123" s="73"/>
      <c r="O123" s="73"/>
      <c r="P123" s="90"/>
      <c r="Q123" s="90"/>
      <c r="R123" s="90"/>
      <c r="S123" s="90"/>
      <c r="T123" s="90"/>
      <c r="U123" s="90"/>
      <c r="V123" s="90"/>
      <c r="W123" s="90"/>
      <c r="X123" s="91"/>
      <c r="Y123" s="73"/>
      <c r="Z123" s="73"/>
      <c r="AA123" s="73"/>
    </row>
    <row r="124" spans="1:27" ht="15.75" customHeight="1" x14ac:dyDescent="0.25">
      <c r="A124" s="73"/>
      <c r="B124" s="73"/>
      <c r="C124" s="73"/>
      <c r="D124" s="97"/>
      <c r="E124" s="73"/>
      <c r="F124" s="73"/>
      <c r="G124" s="73"/>
      <c r="H124" s="73"/>
      <c r="I124" s="73"/>
      <c r="J124" s="73"/>
      <c r="K124" s="78"/>
      <c r="L124" s="73"/>
      <c r="M124" s="73"/>
      <c r="N124" s="73"/>
      <c r="O124" s="73"/>
      <c r="P124" s="90"/>
      <c r="Q124" s="90"/>
      <c r="R124" s="90"/>
      <c r="S124" s="90"/>
      <c r="T124" s="90"/>
      <c r="U124" s="90"/>
      <c r="V124" s="90"/>
      <c r="W124" s="90"/>
      <c r="X124" s="91"/>
      <c r="Y124" s="73"/>
      <c r="Z124" s="73"/>
      <c r="AA124" s="73"/>
    </row>
    <row r="125" spans="1:27" ht="15.75" customHeight="1" x14ac:dyDescent="0.25">
      <c r="A125" s="73"/>
      <c r="B125" s="73"/>
      <c r="C125" s="73"/>
      <c r="D125" s="97"/>
      <c r="E125" s="73"/>
      <c r="F125" s="73"/>
      <c r="G125" s="73"/>
      <c r="H125" s="73"/>
      <c r="I125" s="73"/>
      <c r="J125" s="73"/>
      <c r="K125" s="78"/>
      <c r="L125" s="73"/>
      <c r="M125" s="73"/>
      <c r="N125" s="73"/>
      <c r="O125" s="73"/>
      <c r="P125" s="90"/>
      <c r="Q125" s="90"/>
      <c r="R125" s="90"/>
      <c r="S125" s="90"/>
      <c r="T125" s="90"/>
      <c r="U125" s="90"/>
      <c r="V125" s="90"/>
      <c r="W125" s="90"/>
      <c r="X125" s="91"/>
      <c r="Y125" s="73"/>
      <c r="Z125" s="73"/>
      <c r="AA125" s="73"/>
    </row>
    <row r="126" spans="1:27" ht="15.75" customHeight="1" x14ac:dyDescent="0.25">
      <c r="A126" s="73"/>
      <c r="B126" s="73"/>
      <c r="C126" s="73"/>
      <c r="D126" s="97"/>
      <c r="E126" s="73"/>
      <c r="F126" s="73"/>
      <c r="G126" s="73"/>
      <c r="H126" s="73"/>
      <c r="I126" s="73"/>
      <c r="J126" s="73"/>
      <c r="K126" s="78"/>
      <c r="L126" s="73"/>
      <c r="M126" s="73"/>
      <c r="N126" s="73"/>
      <c r="O126" s="73"/>
      <c r="P126" s="90"/>
      <c r="Q126" s="90"/>
      <c r="R126" s="90"/>
      <c r="S126" s="90"/>
      <c r="T126" s="90"/>
      <c r="U126" s="90"/>
      <c r="V126" s="90"/>
      <c r="W126" s="90"/>
      <c r="X126" s="91"/>
      <c r="Y126" s="73"/>
      <c r="Z126" s="73"/>
      <c r="AA126" s="73"/>
    </row>
    <row r="127" spans="1:27" ht="15.75" customHeight="1" x14ac:dyDescent="0.25">
      <c r="A127" s="73"/>
      <c r="B127" s="73"/>
      <c r="C127" s="73"/>
      <c r="D127" s="97"/>
      <c r="E127" s="73"/>
      <c r="F127" s="73"/>
      <c r="G127" s="73"/>
      <c r="H127" s="73"/>
      <c r="I127" s="73"/>
      <c r="J127" s="73"/>
      <c r="K127" s="78"/>
      <c r="L127" s="73"/>
      <c r="M127" s="73"/>
      <c r="N127" s="73"/>
      <c r="O127" s="73"/>
      <c r="P127" s="90"/>
      <c r="Q127" s="90"/>
      <c r="R127" s="90"/>
      <c r="S127" s="90"/>
      <c r="T127" s="90"/>
      <c r="U127" s="90"/>
      <c r="V127" s="90"/>
      <c r="W127" s="90"/>
      <c r="X127" s="91"/>
      <c r="Y127" s="73"/>
      <c r="Z127" s="73"/>
      <c r="AA127" s="73"/>
    </row>
    <row r="128" spans="1:27" ht="15.75" customHeight="1" x14ac:dyDescent="0.25">
      <c r="A128" s="73"/>
      <c r="B128" s="73"/>
      <c r="C128" s="73"/>
      <c r="D128" s="97"/>
      <c r="E128" s="73"/>
      <c r="F128" s="73"/>
      <c r="G128" s="73"/>
      <c r="H128" s="73"/>
      <c r="I128" s="73"/>
      <c r="J128" s="73"/>
      <c r="K128" s="78"/>
      <c r="L128" s="73"/>
      <c r="M128" s="73"/>
      <c r="N128" s="73"/>
      <c r="O128" s="73"/>
      <c r="P128" s="90"/>
      <c r="Q128" s="90"/>
      <c r="R128" s="90"/>
      <c r="S128" s="90"/>
      <c r="T128" s="90"/>
      <c r="U128" s="90"/>
      <c r="V128" s="90"/>
      <c r="W128" s="90"/>
      <c r="X128" s="91"/>
      <c r="Y128" s="73"/>
      <c r="Z128" s="73"/>
      <c r="AA128" s="73"/>
    </row>
    <row r="129" spans="1:27" ht="15.75" customHeight="1" x14ac:dyDescent="0.25">
      <c r="A129" s="73"/>
      <c r="B129" s="73"/>
      <c r="C129" s="73"/>
      <c r="D129" s="97"/>
      <c r="E129" s="73"/>
      <c r="F129" s="73"/>
      <c r="G129" s="73"/>
      <c r="H129" s="73"/>
      <c r="I129" s="73"/>
      <c r="J129" s="73"/>
      <c r="K129" s="78"/>
      <c r="L129" s="73"/>
      <c r="M129" s="73"/>
      <c r="N129" s="73"/>
      <c r="O129" s="73"/>
      <c r="P129" s="90"/>
      <c r="Q129" s="90"/>
      <c r="R129" s="90"/>
      <c r="S129" s="90"/>
      <c r="T129" s="90"/>
      <c r="U129" s="90"/>
      <c r="V129" s="90"/>
      <c r="W129" s="90"/>
      <c r="X129" s="91"/>
      <c r="Y129" s="73"/>
      <c r="Z129" s="73"/>
      <c r="AA129" s="73"/>
    </row>
    <row r="130" spans="1:27" ht="15.75" customHeight="1" x14ac:dyDescent="0.25">
      <c r="A130" s="73"/>
      <c r="B130" s="73"/>
      <c r="C130" s="73"/>
      <c r="D130" s="97"/>
      <c r="E130" s="73"/>
      <c r="F130" s="73"/>
      <c r="G130" s="73"/>
      <c r="H130" s="73"/>
      <c r="I130" s="73"/>
      <c r="J130" s="73"/>
      <c r="K130" s="78"/>
      <c r="L130" s="73"/>
      <c r="M130" s="73"/>
      <c r="N130" s="73"/>
      <c r="O130" s="73"/>
      <c r="P130" s="90"/>
      <c r="Q130" s="90"/>
      <c r="R130" s="90"/>
      <c r="S130" s="90"/>
      <c r="T130" s="90"/>
      <c r="U130" s="90"/>
      <c r="V130" s="90"/>
      <c r="W130" s="90"/>
      <c r="X130" s="91"/>
      <c r="Y130" s="73"/>
      <c r="Z130" s="73"/>
      <c r="AA130" s="73"/>
    </row>
    <row r="131" spans="1:27" ht="15.75" customHeight="1" x14ac:dyDescent="0.25">
      <c r="A131" s="73"/>
      <c r="B131" s="73"/>
      <c r="C131" s="73"/>
      <c r="D131" s="97"/>
      <c r="E131" s="73"/>
      <c r="F131" s="73"/>
      <c r="G131" s="73"/>
      <c r="H131" s="73"/>
      <c r="I131" s="73"/>
      <c r="J131" s="73"/>
      <c r="K131" s="78"/>
      <c r="L131" s="73"/>
      <c r="M131" s="73"/>
      <c r="N131" s="73"/>
      <c r="O131" s="73"/>
      <c r="P131" s="90"/>
      <c r="Q131" s="90"/>
      <c r="R131" s="90"/>
      <c r="S131" s="90"/>
      <c r="T131" s="90"/>
      <c r="U131" s="90"/>
      <c r="V131" s="90"/>
      <c r="W131" s="90"/>
      <c r="X131" s="91"/>
      <c r="Y131" s="73"/>
      <c r="Z131" s="73"/>
      <c r="AA131" s="73"/>
    </row>
    <row r="132" spans="1:27" ht="15.75" customHeight="1" x14ac:dyDescent="0.25">
      <c r="A132" s="73"/>
      <c r="B132" s="73"/>
      <c r="C132" s="73"/>
      <c r="D132" s="97"/>
      <c r="E132" s="73"/>
      <c r="F132" s="73"/>
      <c r="G132" s="73"/>
      <c r="H132" s="73"/>
      <c r="I132" s="73"/>
      <c r="J132" s="73"/>
      <c r="K132" s="78"/>
      <c r="L132" s="73"/>
      <c r="M132" s="73"/>
      <c r="N132" s="73"/>
      <c r="O132" s="73"/>
      <c r="P132" s="90"/>
      <c r="Q132" s="90"/>
      <c r="R132" s="90"/>
      <c r="S132" s="90"/>
      <c r="T132" s="90"/>
      <c r="U132" s="90"/>
      <c r="V132" s="90"/>
      <c r="W132" s="90"/>
      <c r="X132" s="91"/>
      <c r="Y132" s="73"/>
      <c r="Z132" s="73"/>
      <c r="AA132" s="73"/>
    </row>
    <row r="133" spans="1:27" ht="15.75" customHeight="1" x14ac:dyDescent="0.25">
      <c r="A133" s="73"/>
      <c r="B133" s="73"/>
      <c r="C133" s="73"/>
      <c r="D133" s="97"/>
      <c r="E133" s="73"/>
      <c r="F133" s="73"/>
      <c r="G133" s="73"/>
      <c r="H133" s="73"/>
      <c r="I133" s="73"/>
      <c r="J133" s="73"/>
      <c r="K133" s="78"/>
      <c r="L133" s="73"/>
      <c r="M133" s="73"/>
      <c r="N133" s="73"/>
      <c r="O133" s="73"/>
      <c r="P133" s="90"/>
      <c r="Q133" s="90"/>
      <c r="R133" s="90"/>
      <c r="S133" s="90"/>
      <c r="T133" s="90"/>
      <c r="U133" s="90"/>
      <c r="V133" s="90"/>
      <c r="W133" s="90"/>
      <c r="X133" s="91"/>
      <c r="Y133" s="73"/>
      <c r="Z133" s="73"/>
      <c r="AA133" s="73"/>
    </row>
    <row r="134" spans="1:27" ht="15.75" customHeight="1" x14ac:dyDescent="0.25">
      <c r="A134" s="73"/>
      <c r="B134" s="73"/>
      <c r="C134" s="73"/>
      <c r="D134" s="97"/>
      <c r="E134" s="73"/>
      <c r="F134" s="73"/>
      <c r="G134" s="73"/>
      <c r="H134" s="73"/>
      <c r="I134" s="73"/>
      <c r="J134" s="73"/>
      <c r="K134" s="78"/>
      <c r="L134" s="73"/>
      <c r="M134" s="73"/>
      <c r="N134" s="73"/>
      <c r="O134" s="73"/>
      <c r="P134" s="90"/>
      <c r="Q134" s="90"/>
      <c r="R134" s="90"/>
      <c r="S134" s="90"/>
      <c r="T134" s="90"/>
      <c r="U134" s="90"/>
      <c r="V134" s="90"/>
      <c r="W134" s="90"/>
      <c r="X134" s="91"/>
      <c r="Y134" s="73"/>
      <c r="Z134" s="73"/>
      <c r="AA134" s="73"/>
    </row>
    <row r="135" spans="1:27" ht="15.75" customHeight="1" x14ac:dyDescent="0.25">
      <c r="A135" s="73"/>
      <c r="B135" s="73"/>
      <c r="C135" s="73"/>
      <c r="D135" s="97"/>
      <c r="E135" s="73"/>
      <c r="F135" s="73"/>
      <c r="G135" s="73"/>
      <c r="H135" s="73"/>
      <c r="I135" s="73"/>
      <c r="J135" s="73"/>
      <c r="K135" s="78"/>
      <c r="L135" s="73"/>
      <c r="M135" s="73"/>
      <c r="N135" s="73"/>
      <c r="O135" s="73"/>
      <c r="P135" s="90"/>
      <c r="Q135" s="90"/>
      <c r="R135" s="90"/>
      <c r="S135" s="90"/>
      <c r="T135" s="90"/>
      <c r="U135" s="90"/>
      <c r="V135" s="90"/>
      <c r="W135" s="90"/>
      <c r="X135" s="91"/>
      <c r="Y135" s="73"/>
      <c r="Z135" s="73"/>
      <c r="AA135" s="73"/>
    </row>
    <row r="136" spans="1:27" ht="15.75" customHeight="1" x14ac:dyDescent="0.25">
      <c r="A136" s="73"/>
      <c r="B136" s="73"/>
      <c r="C136" s="73"/>
      <c r="D136" s="97"/>
      <c r="E136" s="73"/>
      <c r="F136" s="73"/>
      <c r="G136" s="73"/>
      <c r="H136" s="73"/>
      <c r="I136" s="73"/>
      <c r="J136" s="73"/>
      <c r="K136" s="78"/>
      <c r="L136" s="73"/>
      <c r="M136" s="73"/>
      <c r="N136" s="73"/>
      <c r="O136" s="73"/>
      <c r="P136" s="90"/>
      <c r="Q136" s="90"/>
      <c r="R136" s="90"/>
      <c r="S136" s="90"/>
      <c r="T136" s="90"/>
      <c r="U136" s="90"/>
      <c r="V136" s="90"/>
      <c r="W136" s="90"/>
      <c r="X136" s="91"/>
      <c r="Y136" s="73"/>
      <c r="Z136" s="73"/>
      <c r="AA136" s="73"/>
    </row>
    <row r="137" spans="1:27" ht="15.75" customHeight="1" x14ac:dyDescent="0.25">
      <c r="A137" s="73"/>
      <c r="B137" s="73"/>
      <c r="C137" s="73"/>
      <c r="D137" s="97"/>
      <c r="E137" s="73"/>
      <c r="F137" s="73"/>
      <c r="G137" s="73"/>
      <c r="H137" s="73"/>
      <c r="I137" s="73"/>
      <c r="J137" s="73"/>
      <c r="K137" s="78"/>
      <c r="L137" s="73"/>
      <c r="M137" s="73"/>
      <c r="N137" s="73"/>
      <c r="O137" s="73"/>
      <c r="P137" s="90"/>
      <c r="Q137" s="90"/>
      <c r="R137" s="90"/>
      <c r="S137" s="90"/>
      <c r="T137" s="90"/>
      <c r="U137" s="90"/>
      <c r="V137" s="90"/>
      <c r="W137" s="90"/>
      <c r="X137" s="91"/>
      <c r="Y137" s="73"/>
      <c r="Z137" s="73"/>
      <c r="AA137" s="73"/>
    </row>
    <row r="138" spans="1:27" ht="15.75" customHeight="1" x14ac:dyDescent="0.25">
      <c r="A138" s="73"/>
      <c r="B138" s="73"/>
      <c r="C138" s="73"/>
      <c r="D138" s="97"/>
      <c r="E138" s="73"/>
      <c r="F138" s="73"/>
      <c r="G138" s="73"/>
      <c r="H138" s="73"/>
      <c r="I138" s="73"/>
      <c r="J138" s="73"/>
      <c r="K138" s="78"/>
      <c r="L138" s="73"/>
      <c r="M138" s="73"/>
      <c r="N138" s="73"/>
      <c r="O138" s="73"/>
      <c r="P138" s="90"/>
      <c r="Q138" s="90"/>
      <c r="R138" s="90"/>
      <c r="S138" s="90"/>
      <c r="T138" s="90"/>
      <c r="U138" s="90"/>
      <c r="V138" s="90"/>
      <c r="W138" s="90"/>
      <c r="X138" s="91"/>
      <c r="Y138" s="73"/>
      <c r="Z138" s="73"/>
      <c r="AA138" s="73"/>
    </row>
    <row r="139" spans="1:27" ht="15.75" customHeight="1" x14ac:dyDescent="0.25">
      <c r="A139" s="73"/>
      <c r="B139" s="73"/>
      <c r="C139" s="73"/>
      <c r="D139" s="97"/>
      <c r="E139" s="73"/>
      <c r="F139" s="73"/>
      <c r="G139" s="73"/>
      <c r="H139" s="73"/>
      <c r="I139" s="73"/>
      <c r="J139" s="73"/>
      <c r="K139" s="78"/>
      <c r="L139" s="73"/>
      <c r="M139" s="73"/>
      <c r="N139" s="73"/>
      <c r="O139" s="73"/>
      <c r="P139" s="90"/>
      <c r="Q139" s="90"/>
      <c r="R139" s="90"/>
      <c r="S139" s="90"/>
      <c r="T139" s="90"/>
      <c r="U139" s="90"/>
      <c r="V139" s="90"/>
      <c r="W139" s="90"/>
      <c r="X139" s="91"/>
      <c r="Y139" s="73"/>
      <c r="Z139" s="73"/>
      <c r="AA139" s="73"/>
    </row>
    <row r="140" spans="1:27" ht="15.75" customHeight="1" x14ac:dyDescent="0.25">
      <c r="A140" s="73"/>
      <c r="B140" s="73"/>
      <c r="C140" s="73"/>
      <c r="D140" s="97"/>
      <c r="E140" s="73"/>
      <c r="F140" s="73"/>
      <c r="G140" s="73"/>
      <c r="H140" s="73"/>
      <c r="I140" s="73"/>
      <c r="J140" s="73"/>
      <c r="K140" s="78"/>
      <c r="L140" s="73"/>
      <c r="M140" s="73"/>
      <c r="N140" s="73"/>
      <c r="O140" s="73"/>
      <c r="P140" s="90"/>
      <c r="Q140" s="90"/>
      <c r="R140" s="90"/>
      <c r="S140" s="90"/>
      <c r="T140" s="90"/>
      <c r="U140" s="90"/>
      <c r="V140" s="90"/>
      <c r="W140" s="90"/>
      <c r="X140" s="91"/>
      <c r="Y140" s="73"/>
      <c r="Z140" s="73"/>
      <c r="AA140" s="73"/>
    </row>
    <row r="141" spans="1:27" ht="15.75" customHeight="1" x14ac:dyDescent="0.25">
      <c r="A141" s="73"/>
      <c r="B141" s="73"/>
      <c r="C141" s="73"/>
      <c r="D141" s="97"/>
      <c r="E141" s="73"/>
      <c r="F141" s="73"/>
      <c r="G141" s="73"/>
      <c r="H141" s="73"/>
      <c r="I141" s="73"/>
      <c r="J141" s="73"/>
      <c r="K141" s="78"/>
      <c r="L141" s="73"/>
      <c r="M141" s="73"/>
      <c r="N141" s="73"/>
      <c r="O141" s="73"/>
      <c r="P141" s="90"/>
      <c r="Q141" s="90"/>
      <c r="R141" s="90"/>
      <c r="S141" s="90"/>
      <c r="T141" s="90"/>
      <c r="U141" s="90"/>
      <c r="V141" s="90"/>
      <c r="W141" s="90"/>
      <c r="X141" s="91"/>
      <c r="Y141" s="73"/>
      <c r="Z141" s="73"/>
      <c r="AA141" s="73"/>
    </row>
    <row r="142" spans="1:27" ht="15.75" customHeight="1" x14ac:dyDescent="0.25">
      <c r="A142" s="73"/>
      <c r="B142" s="73"/>
      <c r="C142" s="73"/>
      <c r="D142" s="97"/>
      <c r="E142" s="73"/>
      <c r="F142" s="73"/>
      <c r="G142" s="73"/>
      <c r="H142" s="73"/>
      <c r="I142" s="73"/>
      <c r="J142" s="73"/>
      <c r="K142" s="78"/>
      <c r="L142" s="73"/>
      <c r="M142" s="73"/>
      <c r="N142" s="73"/>
      <c r="O142" s="73"/>
      <c r="P142" s="90"/>
      <c r="Q142" s="90"/>
      <c r="R142" s="90"/>
      <c r="S142" s="90"/>
      <c r="T142" s="90"/>
      <c r="U142" s="90"/>
      <c r="V142" s="90"/>
      <c r="W142" s="90"/>
      <c r="X142" s="91"/>
      <c r="Y142" s="73"/>
      <c r="Z142" s="73"/>
      <c r="AA142" s="73"/>
    </row>
    <row r="143" spans="1:27" ht="15.75" customHeight="1" x14ac:dyDescent="0.25">
      <c r="A143" s="73"/>
      <c r="B143" s="73"/>
      <c r="C143" s="73"/>
      <c r="D143" s="97"/>
      <c r="E143" s="73"/>
      <c r="F143" s="73"/>
      <c r="G143" s="73"/>
      <c r="H143" s="73"/>
      <c r="I143" s="73"/>
      <c r="J143" s="73"/>
      <c r="K143" s="78"/>
      <c r="L143" s="73"/>
      <c r="M143" s="73"/>
      <c r="N143" s="73"/>
      <c r="O143" s="73"/>
      <c r="P143" s="90"/>
      <c r="Q143" s="90"/>
      <c r="R143" s="90"/>
      <c r="S143" s="90"/>
      <c r="T143" s="90"/>
      <c r="U143" s="90"/>
      <c r="V143" s="90"/>
      <c r="W143" s="90"/>
      <c r="X143" s="91"/>
      <c r="Y143" s="73"/>
      <c r="Z143" s="73"/>
      <c r="AA143" s="73"/>
    </row>
    <row r="144" spans="1:27" ht="15.75" customHeight="1" x14ac:dyDescent="0.25">
      <c r="A144" s="73"/>
      <c r="B144" s="73"/>
      <c r="C144" s="73"/>
      <c r="D144" s="97"/>
      <c r="E144" s="73"/>
      <c r="F144" s="73"/>
      <c r="G144" s="73"/>
      <c r="H144" s="73"/>
      <c r="I144" s="73"/>
      <c r="J144" s="73"/>
      <c r="K144" s="78"/>
      <c r="L144" s="73"/>
      <c r="M144" s="73"/>
      <c r="N144" s="73"/>
      <c r="O144" s="73"/>
      <c r="P144" s="90"/>
      <c r="Q144" s="90"/>
      <c r="R144" s="90"/>
      <c r="S144" s="90"/>
      <c r="T144" s="90"/>
      <c r="U144" s="90"/>
      <c r="V144" s="90"/>
      <c r="W144" s="90"/>
      <c r="X144" s="91"/>
      <c r="Y144" s="73"/>
      <c r="Z144" s="73"/>
      <c r="AA144" s="73"/>
    </row>
    <row r="145" spans="1:27" ht="15.75" customHeight="1" x14ac:dyDescent="0.25">
      <c r="A145" s="73"/>
      <c r="B145" s="73"/>
      <c r="C145" s="73"/>
      <c r="D145" s="97"/>
      <c r="E145" s="73"/>
      <c r="F145" s="73"/>
      <c r="G145" s="73"/>
      <c r="H145" s="73"/>
      <c r="I145" s="73"/>
      <c r="J145" s="73"/>
      <c r="K145" s="78"/>
      <c r="L145" s="73"/>
      <c r="M145" s="73"/>
      <c r="N145" s="73"/>
      <c r="O145" s="73"/>
      <c r="P145" s="90"/>
      <c r="Q145" s="90"/>
      <c r="R145" s="90"/>
      <c r="S145" s="90"/>
      <c r="T145" s="90"/>
      <c r="U145" s="90"/>
      <c r="V145" s="90"/>
      <c r="W145" s="90"/>
      <c r="X145" s="91"/>
      <c r="Y145" s="73"/>
      <c r="Z145" s="73"/>
      <c r="AA145" s="73"/>
    </row>
    <row r="146" spans="1:27" ht="15.75" customHeight="1" x14ac:dyDescent="0.25">
      <c r="A146" s="73"/>
      <c r="B146" s="73"/>
      <c r="C146" s="73"/>
      <c r="D146" s="97"/>
      <c r="E146" s="73"/>
      <c r="F146" s="73"/>
      <c r="G146" s="73"/>
      <c r="H146" s="73"/>
      <c r="I146" s="73"/>
      <c r="J146" s="73"/>
      <c r="K146" s="78"/>
      <c r="L146" s="73"/>
      <c r="M146" s="73"/>
      <c r="N146" s="73"/>
      <c r="O146" s="73"/>
      <c r="P146" s="90"/>
      <c r="Q146" s="90"/>
      <c r="R146" s="90"/>
      <c r="S146" s="90"/>
      <c r="T146" s="90"/>
      <c r="U146" s="90"/>
      <c r="V146" s="90"/>
      <c r="W146" s="90"/>
      <c r="X146" s="91"/>
      <c r="Y146" s="73"/>
      <c r="Z146" s="73"/>
      <c r="AA146" s="73"/>
    </row>
    <row r="147" spans="1:27" ht="15.75" customHeight="1" x14ac:dyDescent="0.25">
      <c r="A147" s="73"/>
      <c r="B147" s="73"/>
      <c r="C147" s="73"/>
      <c r="D147" s="97"/>
      <c r="E147" s="73"/>
      <c r="F147" s="73"/>
      <c r="G147" s="73"/>
      <c r="H147" s="73"/>
      <c r="I147" s="73"/>
      <c r="J147" s="73"/>
      <c r="K147" s="78"/>
      <c r="L147" s="73"/>
      <c r="M147" s="73"/>
      <c r="N147" s="73"/>
      <c r="O147" s="73"/>
      <c r="P147" s="90"/>
      <c r="Q147" s="90"/>
      <c r="R147" s="90"/>
      <c r="S147" s="90"/>
      <c r="T147" s="90"/>
      <c r="U147" s="90"/>
      <c r="V147" s="90"/>
      <c r="W147" s="90"/>
      <c r="X147" s="91"/>
      <c r="Y147" s="73"/>
      <c r="Z147" s="73"/>
      <c r="AA147" s="73"/>
    </row>
    <row r="148" spans="1:27" ht="15.75" customHeight="1" x14ac:dyDescent="0.25">
      <c r="A148" s="73"/>
      <c r="B148" s="73"/>
      <c r="C148" s="73"/>
      <c r="D148" s="97"/>
      <c r="E148" s="73"/>
      <c r="F148" s="73"/>
      <c r="G148" s="73"/>
      <c r="H148" s="73"/>
      <c r="I148" s="73"/>
      <c r="J148" s="73"/>
      <c r="K148" s="78"/>
      <c r="L148" s="73"/>
      <c r="M148" s="73"/>
      <c r="N148" s="73"/>
      <c r="O148" s="73"/>
      <c r="P148" s="90"/>
      <c r="Q148" s="90"/>
      <c r="R148" s="90"/>
      <c r="S148" s="90"/>
      <c r="T148" s="90"/>
      <c r="U148" s="90"/>
      <c r="V148" s="90"/>
      <c r="W148" s="90"/>
      <c r="X148" s="91"/>
      <c r="Y148" s="73"/>
      <c r="Z148" s="73"/>
      <c r="AA148" s="73"/>
    </row>
    <row r="149" spans="1:27" ht="15.75" customHeight="1" x14ac:dyDescent="0.25">
      <c r="A149" s="73"/>
      <c r="B149" s="73"/>
      <c r="C149" s="73"/>
      <c r="D149" s="97"/>
      <c r="E149" s="73"/>
      <c r="F149" s="73"/>
      <c r="G149" s="73"/>
      <c r="H149" s="73"/>
      <c r="I149" s="73"/>
      <c r="J149" s="73"/>
      <c r="K149" s="78"/>
      <c r="L149" s="73"/>
      <c r="M149" s="73"/>
      <c r="N149" s="73"/>
      <c r="O149" s="73"/>
      <c r="P149" s="90"/>
      <c r="Q149" s="90"/>
      <c r="R149" s="90"/>
      <c r="S149" s="90"/>
      <c r="T149" s="90"/>
      <c r="U149" s="90"/>
      <c r="V149" s="90"/>
      <c r="W149" s="90"/>
      <c r="X149" s="91"/>
      <c r="Y149" s="73"/>
      <c r="Z149" s="73"/>
      <c r="AA149" s="73"/>
    </row>
    <row r="150" spans="1:27" ht="15.75" customHeight="1" x14ac:dyDescent="0.25">
      <c r="A150" s="73"/>
      <c r="B150" s="73"/>
      <c r="C150" s="73"/>
      <c r="D150" s="97"/>
      <c r="E150" s="73"/>
      <c r="F150" s="73"/>
      <c r="G150" s="73"/>
      <c r="H150" s="73"/>
      <c r="I150" s="73"/>
      <c r="J150" s="73"/>
      <c r="K150" s="78"/>
      <c r="L150" s="73"/>
      <c r="M150" s="73"/>
      <c r="N150" s="73"/>
      <c r="O150" s="73"/>
      <c r="P150" s="90"/>
      <c r="Q150" s="90"/>
      <c r="R150" s="90"/>
      <c r="S150" s="90"/>
      <c r="T150" s="90"/>
      <c r="U150" s="90"/>
      <c r="V150" s="90"/>
      <c r="W150" s="90"/>
      <c r="X150" s="91"/>
      <c r="Y150" s="73"/>
      <c r="Z150" s="73"/>
      <c r="AA150" s="73"/>
    </row>
    <row r="151" spans="1:27" ht="15.75" customHeight="1" x14ac:dyDescent="0.25">
      <c r="A151" s="73"/>
      <c r="B151" s="73"/>
      <c r="C151" s="73"/>
      <c r="D151" s="97"/>
      <c r="E151" s="73"/>
      <c r="F151" s="73"/>
      <c r="G151" s="73"/>
      <c r="H151" s="73"/>
      <c r="I151" s="73"/>
      <c r="J151" s="73"/>
      <c r="K151" s="78"/>
      <c r="L151" s="73"/>
      <c r="M151" s="73"/>
      <c r="N151" s="73"/>
      <c r="O151" s="73"/>
      <c r="P151" s="90"/>
      <c r="Q151" s="90"/>
      <c r="R151" s="90"/>
      <c r="S151" s="90"/>
      <c r="T151" s="90"/>
      <c r="U151" s="90"/>
      <c r="V151" s="90"/>
      <c r="W151" s="90"/>
      <c r="X151" s="91"/>
      <c r="Y151" s="73"/>
      <c r="Z151" s="73"/>
      <c r="AA151" s="73"/>
    </row>
    <row r="152" spans="1:27" ht="15.75" customHeight="1" x14ac:dyDescent="0.25">
      <c r="A152" s="73"/>
      <c r="B152" s="73"/>
      <c r="C152" s="73"/>
      <c r="D152" s="97"/>
      <c r="E152" s="73"/>
      <c r="F152" s="73"/>
      <c r="G152" s="73"/>
      <c r="H152" s="73"/>
      <c r="I152" s="73"/>
      <c r="J152" s="73"/>
      <c r="K152" s="78"/>
      <c r="L152" s="73"/>
      <c r="M152" s="73"/>
      <c r="N152" s="73"/>
      <c r="O152" s="73"/>
      <c r="P152" s="90"/>
      <c r="Q152" s="90"/>
      <c r="R152" s="90"/>
      <c r="S152" s="90"/>
      <c r="T152" s="90"/>
      <c r="U152" s="90"/>
      <c r="V152" s="90"/>
      <c r="W152" s="90"/>
      <c r="X152" s="91"/>
      <c r="Y152" s="73"/>
      <c r="Z152" s="73"/>
      <c r="AA152" s="73"/>
    </row>
    <row r="153" spans="1:27" ht="15.75" customHeight="1" x14ac:dyDescent="0.25">
      <c r="A153" s="73"/>
      <c r="B153" s="73"/>
      <c r="C153" s="73"/>
      <c r="D153" s="97"/>
      <c r="E153" s="73"/>
      <c r="F153" s="73"/>
      <c r="G153" s="73"/>
      <c r="H153" s="73"/>
      <c r="I153" s="73"/>
      <c r="J153" s="73"/>
      <c r="K153" s="78"/>
      <c r="L153" s="73"/>
      <c r="M153" s="73"/>
      <c r="N153" s="73"/>
      <c r="O153" s="73"/>
      <c r="P153" s="90"/>
      <c r="Q153" s="90"/>
      <c r="R153" s="90"/>
      <c r="S153" s="90"/>
      <c r="T153" s="90"/>
      <c r="U153" s="90"/>
      <c r="V153" s="90"/>
      <c r="W153" s="90"/>
      <c r="X153" s="91"/>
      <c r="Y153" s="73"/>
      <c r="Z153" s="73"/>
      <c r="AA153" s="73"/>
    </row>
    <row r="154" spans="1:27" ht="15.75" customHeight="1" x14ac:dyDescent="0.25">
      <c r="A154" s="73"/>
      <c r="B154" s="73"/>
      <c r="C154" s="73"/>
      <c r="D154" s="97"/>
      <c r="E154" s="73"/>
      <c r="F154" s="73"/>
      <c r="G154" s="73"/>
      <c r="H154" s="73"/>
      <c r="I154" s="73"/>
      <c r="J154" s="73"/>
      <c r="K154" s="78"/>
      <c r="L154" s="73"/>
      <c r="M154" s="73"/>
      <c r="N154" s="73"/>
      <c r="O154" s="73"/>
      <c r="P154" s="90"/>
      <c r="Q154" s="90"/>
      <c r="R154" s="90"/>
      <c r="S154" s="90"/>
      <c r="T154" s="90"/>
      <c r="U154" s="90"/>
      <c r="V154" s="90"/>
      <c r="W154" s="90"/>
      <c r="X154" s="91"/>
      <c r="Y154" s="73"/>
      <c r="Z154" s="73"/>
      <c r="AA154" s="73"/>
    </row>
    <row r="155" spans="1:27" ht="15.75" customHeight="1" x14ac:dyDescent="0.25">
      <c r="A155" s="73"/>
      <c r="B155" s="73"/>
      <c r="C155" s="73"/>
      <c r="D155" s="97"/>
      <c r="E155" s="73"/>
      <c r="F155" s="73"/>
      <c r="G155" s="73"/>
      <c r="H155" s="73"/>
      <c r="I155" s="73"/>
      <c r="J155" s="73"/>
      <c r="K155" s="78"/>
      <c r="L155" s="73"/>
      <c r="M155" s="73"/>
      <c r="N155" s="73"/>
      <c r="O155" s="73"/>
      <c r="P155" s="90"/>
      <c r="Q155" s="90"/>
      <c r="R155" s="90"/>
      <c r="S155" s="90"/>
      <c r="T155" s="90"/>
      <c r="U155" s="90"/>
      <c r="V155" s="90"/>
      <c r="W155" s="90"/>
      <c r="X155" s="91"/>
      <c r="Y155" s="73"/>
      <c r="Z155" s="73"/>
      <c r="AA155" s="73"/>
    </row>
    <row r="156" spans="1:27" ht="15.75" customHeight="1" x14ac:dyDescent="0.25">
      <c r="A156" s="73"/>
      <c r="B156" s="73"/>
      <c r="C156" s="73"/>
      <c r="D156" s="97"/>
      <c r="E156" s="73"/>
      <c r="F156" s="73"/>
      <c r="G156" s="73"/>
      <c r="H156" s="73"/>
      <c r="I156" s="73"/>
      <c r="J156" s="73"/>
      <c r="K156" s="78"/>
      <c r="L156" s="73"/>
      <c r="M156" s="73"/>
      <c r="N156" s="73"/>
      <c r="O156" s="73"/>
      <c r="P156" s="90"/>
      <c r="Q156" s="90"/>
      <c r="R156" s="90"/>
      <c r="S156" s="90"/>
      <c r="T156" s="90"/>
      <c r="U156" s="90"/>
      <c r="V156" s="90"/>
      <c r="W156" s="90"/>
      <c r="X156" s="91"/>
      <c r="Y156" s="73"/>
      <c r="Z156" s="73"/>
      <c r="AA156" s="73"/>
    </row>
    <row r="157" spans="1:27" ht="15.75" customHeight="1" x14ac:dyDescent="0.25">
      <c r="A157" s="73"/>
      <c r="B157" s="73"/>
      <c r="C157" s="73"/>
      <c r="D157" s="97"/>
      <c r="E157" s="73"/>
      <c r="F157" s="73"/>
      <c r="G157" s="73"/>
      <c r="H157" s="73"/>
      <c r="I157" s="73"/>
      <c r="J157" s="73"/>
      <c r="K157" s="78"/>
      <c r="L157" s="73"/>
      <c r="M157" s="73"/>
      <c r="N157" s="73"/>
      <c r="O157" s="73"/>
      <c r="P157" s="90"/>
      <c r="Q157" s="90"/>
      <c r="R157" s="90"/>
      <c r="S157" s="90"/>
      <c r="T157" s="90"/>
      <c r="U157" s="90"/>
      <c r="V157" s="90"/>
      <c r="W157" s="90"/>
      <c r="X157" s="91"/>
      <c r="Y157" s="73"/>
      <c r="Z157" s="73"/>
      <c r="AA157" s="73"/>
    </row>
    <row r="158" spans="1:27" ht="15.75" customHeight="1" x14ac:dyDescent="0.25">
      <c r="A158" s="73"/>
      <c r="B158" s="73"/>
      <c r="C158" s="73"/>
      <c r="D158" s="97"/>
      <c r="E158" s="73"/>
      <c r="F158" s="73"/>
      <c r="G158" s="73"/>
      <c r="H158" s="73"/>
      <c r="I158" s="73"/>
      <c r="J158" s="73"/>
      <c r="K158" s="78"/>
      <c r="L158" s="73"/>
      <c r="M158" s="73"/>
      <c r="N158" s="73"/>
      <c r="O158" s="73"/>
      <c r="P158" s="90"/>
      <c r="Q158" s="90"/>
      <c r="R158" s="90"/>
      <c r="S158" s="90"/>
      <c r="T158" s="90"/>
      <c r="U158" s="90"/>
      <c r="V158" s="90"/>
      <c r="W158" s="90"/>
      <c r="X158" s="91"/>
      <c r="Y158" s="73"/>
      <c r="Z158" s="73"/>
      <c r="AA158" s="73"/>
    </row>
    <row r="159" spans="1:27" ht="15.75" customHeight="1" x14ac:dyDescent="0.25">
      <c r="A159" s="73"/>
      <c r="B159" s="73"/>
      <c r="C159" s="73"/>
      <c r="D159" s="97"/>
      <c r="E159" s="73"/>
      <c r="F159" s="73"/>
      <c r="G159" s="73"/>
      <c r="H159" s="73"/>
      <c r="I159" s="73"/>
      <c r="J159" s="73"/>
      <c r="K159" s="78"/>
      <c r="L159" s="73"/>
      <c r="M159" s="73"/>
      <c r="N159" s="73"/>
      <c r="O159" s="73"/>
      <c r="P159" s="90"/>
      <c r="Q159" s="90"/>
      <c r="R159" s="90"/>
      <c r="S159" s="90"/>
      <c r="T159" s="90"/>
      <c r="U159" s="90"/>
      <c r="V159" s="90"/>
      <c r="W159" s="90"/>
      <c r="X159" s="91"/>
      <c r="Y159" s="73"/>
      <c r="Z159" s="73"/>
      <c r="AA159" s="73"/>
    </row>
    <row r="160" spans="1:27" ht="15.75" customHeight="1" x14ac:dyDescent="0.25">
      <c r="A160" s="73"/>
      <c r="B160" s="73"/>
      <c r="C160" s="73"/>
      <c r="D160" s="97"/>
      <c r="E160" s="73"/>
      <c r="F160" s="73"/>
      <c r="G160" s="73"/>
      <c r="H160" s="73"/>
      <c r="I160" s="73"/>
      <c r="J160" s="73"/>
      <c r="K160" s="78"/>
      <c r="L160" s="73"/>
      <c r="M160" s="73"/>
      <c r="N160" s="73"/>
      <c r="O160" s="73"/>
      <c r="P160" s="90"/>
      <c r="Q160" s="90"/>
      <c r="R160" s="90"/>
      <c r="S160" s="90"/>
      <c r="T160" s="90"/>
      <c r="U160" s="90"/>
      <c r="V160" s="90"/>
      <c r="W160" s="90"/>
      <c r="X160" s="91"/>
      <c r="Y160" s="73"/>
      <c r="Z160" s="73"/>
      <c r="AA160" s="73"/>
    </row>
    <row r="161" spans="1:27" ht="15.75" customHeight="1" x14ac:dyDescent="0.25">
      <c r="A161" s="73"/>
      <c r="B161" s="73"/>
      <c r="C161" s="73"/>
      <c r="D161" s="97"/>
      <c r="E161" s="73"/>
      <c r="F161" s="73"/>
      <c r="G161" s="73"/>
      <c r="H161" s="73"/>
      <c r="I161" s="73"/>
      <c r="J161" s="73"/>
      <c r="K161" s="78"/>
      <c r="L161" s="73"/>
      <c r="M161" s="73"/>
      <c r="N161" s="73"/>
      <c r="O161" s="73"/>
      <c r="P161" s="90"/>
      <c r="Q161" s="90"/>
      <c r="R161" s="90"/>
      <c r="S161" s="90"/>
      <c r="T161" s="90"/>
      <c r="U161" s="90"/>
      <c r="V161" s="90"/>
      <c r="W161" s="90"/>
      <c r="X161" s="91"/>
      <c r="Y161" s="73"/>
      <c r="Z161" s="73"/>
      <c r="AA161" s="73"/>
    </row>
    <row r="162" spans="1:27" ht="15.75" customHeight="1" x14ac:dyDescent="0.25">
      <c r="A162" s="73"/>
      <c r="B162" s="73"/>
      <c r="C162" s="73"/>
      <c r="D162" s="97"/>
      <c r="E162" s="73"/>
      <c r="F162" s="73"/>
      <c r="G162" s="73"/>
      <c r="H162" s="73"/>
      <c r="I162" s="73"/>
      <c r="J162" s="73"/>
      <c r="K162" s="78"/>
      <c r="L162" s="73"/>
      <c r="M162" s="73"/>
      <c r="N162" s="73"/>
      <c r="O162" s="73"/>
      <c r="P162" s="90"/>
      <c r="Q162" s="90"/>
      <c r="R162" s="90"/>
      <c r="S162" s="90"/>
      <c r="T162" s="90"/>
      <c r="U162" s="90"/>
      <c r="V162" s="90"/>
      <c r="W162" s="90"/>
      <c r="X162" s="91"/>
      <c r="Y162" s="73"/>
      <c r="Z162" s="73"/>
      <c r="AA162" s="73"/>
    </row>
    <row r="163" spans="1:27" ht="15.75" customHeight="1" x14ac:dyDescent="0.25">
      <c r="A163" s="73"/>
      <c r="B163" s="73"/>
      <c r="C163" s="73"/>
      <c r="D163" s="97"/>
      <c r="E163" s="73"/>
      <c r="F163" s="73"/>
      <c r="G163" s="73"/>
      <c r="H163" s="73"/>
      <c r="I163" s="73"/>
      <c r="J163" s="73"/>
      <c r="K163" s="78"/>
      <c r="L163" s="73"/>
      <c r="M163" s="73"/>
      <c r="N163" s="73"/>
      <c r="O163" s="73"/>
      <c r="P163" s="90"/>
      <c r="Q163" s="90"/>
      <c r="R163" s="90"/>
      <c r="S163" s="90"/>
      <c r="T163" s="90"/>
      <c r="U163" s="90"/>
      <c r="V163" s="90"/>
      <c r="W163" s="90"/>
      <c r="X163" s="91"/>
      <c r="Y163" s="73"/>
      <c r="Z163" s="73"/>
      <c r="AA163" s="73"/>
    </row>
    <row r="164" spans="1:27" ht="15.75" customHeight="1" x14ac:dyDescent="0.25">
      <c r="A164" s="73"/>
      <c r="B164" s="73"/>
      <c r="C164" s="73"/>
      <c r="D164" s="97"/>
      <c r="E164" s="73"/>
      <c r="F164" s="73"/>
      <c r="G164" s="73"/>
      <c r="H164" s="73"/>
      <c r="I164" s="73"/>
      <c r="J164" s="73"/>
      <c r="K164" s="78"/>
      <c r="L164" s="73"/>
      <c r="M164" s="73"/>
      <c r="N164" s="73"/>
      <c r="O164" s="73"/>
      <c r="P164" s="90"/>
      <c r="Q164" s="90"/>
      <c r="R164" s="90"/>
      <c r="S164" s="90"/>
      <c r="T164" s="90"/>
      <c r="U164" s="90"/>
      <c r="V164" s="90"/>
      <c r="W164" s="90"/>
      <c r="X164" s="91"/>
      <c r="Y164" s="73"/>
      <c r="Z164" s="73"/>
      <c r="AA164" s="73"/>
    </row>
    <row r="165" spans="1:27" ht="15.75" customHeight="1" x14ac:dyDescent="0.25">
      <c r="A165" s="73"/>
      <c r="B165" s="73"/>
      <c r="C165" s="73"/>
      <c r="D165" s="97"/>
      <c r="E165" s="73"/>
      <c r="F165" s="73"/>
      <c r="G165" s="73"/>
      <c r="H165" s="73"/>
      <c r="I165" s="73"/>
      <c r="J165" s="73"/>
      <c r="K165" s="78"/>
      <c r="L165" s="73"/>
      <c r="M165" s="73"/>
      <c r="N165" s="73"/>
      <c r="O165" s="73"/>
      <c r="P165" s="90"/>
      <c r="Q165" s="90"/>
      <c r="R165" s="90"/>
      <c r="S165" s="90"/>
      <c r="T165" s="90"/>
      <c r="U165" s="90"/>
      <c r="V165" s="90"/>
      <c r="W165" s="90"/>
      <c r="X165" s="91"/>
      <c r="Y165" s="73"/>
      <c r="Z165" s="73"/>
      <c r="AA165" s="73"/>
    </row>
    <row r="166" spans="1:27" ht="15.75" customHeight="1" x14ac:dyDescent="0.25">
      <c r="A166" s="73"/>
      <c r="B166" s="73"/>
      <c r="C166" s="73"/>
      <c r="D166" s="97"/>
      <c r="E166" s="73"/>
      <c r="F166" s="73"/>
      <c r="G166" s="73"/>
      <c r="H166" s="73"/>
      <c r="I166" s="73"/>
      <c r="J166" s="73"/>
      <c r="K166" s="78"/>
      <c r="L166" s="73"/>
      <c r="M166" s="73"/>
      <c r="N166" s="73"/>
      <c r="O166" s="73"/>
      <c r="P166" s="90"/>
      <c r="Q166" s="90"/>
      <c r="R166" s="90"/>
      <c r="S166" s="90"/>
      <c r="T166" s="90"/>
      <c r="U166" s="90"/>
      <c r="V166" s="90"/>
      <c r="W166" s="90"/>
      <c r="X166" s="91"/>
      <c r="Y166" s="73"/>
      <c r="Z166" s="73"/>
      <c r="AA166" s="73"/>
    </row>
    <row r="167" spans="1:27" ht="15.75" customHeight="1" x14ac:dyDescent="0.25">
      <c r="A167" s="73"/>
      <c r="B167" s="73"/>
      <c r="C167" s="73"/>
      <c r="D167" s="97"/>
      <c r="E167" s="73"/>
      <c r="F167" s="73"/>
      <c r="G167" s="73"/>
      <c r="H167" s="73"/>
      <c r="I167" s="73"/>
      <c r="J167" s="73"/>
      <c r="K167" s="78"/>
      <c r="L167" s="73"/>
      <c r="M167" s="73"/>
      <c r="N167" s="73"/>
      <c r="O167" s="73"/>
      <c r="P167" s="90"/>
      <c r="Q167" s="90"/>
      <c r="R167" s="90"/>
      <c r="S167" s="90"/>
      <c r="T167" s="90"/>
      <c r="U167" s="90"/>
      <c r="V167" s="90"/>
      <c r="W167" s="90"/>
      <c r="X167" s="91"/>
      <c r="Y167" s="73"/>
      <c r="Z167" s="73"/>
      <c r="AA167" s="73"/>
    </row>
    <row r="168" spans="1:27" ht="15.75" customHeight="1" x14ac:dyDescent="0.25">
      <c r="A168" s="73"/>
      <c r="B168" s="73"/>
      <c r="C168" s="73"/>
      <c r="D168" s="97"/>
      <c r="E168" s="73"/>
      <c r="F168" s="73"/>
      <c r="G168" s="73"/>
      <c r="H168" s="73"/>
      <c r="I168" s="73"/>
      <c r="J168" s="73"/>
      <c r="K168" s="78"/>
      <c r="L168" s="73"/>
      <c r="M168" s="73"/>
      <c r="N168" s="73"/>
      <c r="O168" s="73"/>
      <c r="P168" s="90"/>
      <c r="Q168" s="90"/>
      <c r="R168" s="90"/>
      <c r="S168" s="90"/>
      <c r="T168" s="90"/>
      <c r="U168" s="90"/>
      <c r="V168" s="90"/>
      <c r="W168" s="90"/>
      <c r="X168" s="91"/>
      <c r="Y168" s="73"/>
      <c r="Z168" s="73"/>
      <c r="AA168" s="73"/>
    </row>
    <row r="169" spans="1:27" ht="15.75" customHeight="1" x14ac:dyDescent="0.25">
      <c r="A169" s="73"/>
      <c r="B169" s="73"/>
      <c r="C169" s="73"/>
      <c r="D169" s="97"/>
      <c r="E169" s="73"/>
      <c r="F169" s="73"/>
      <c r="G169" s="73"/>
      <c r="H169" s="73"/>
      <c r="I169" s="73"/>
      <c r="J169" s="73"/>
      <c r="K169" s="78"/>
      <c r="L169" s="73"/>
      <c r="M169" s="73"/>
      <c r="N169" s="73"/>
      <c r="O169" s="73"/>
      <c r="P169" s="90"/>
      <c r="Q169" s="90"/>
      <c r="R169" s="90"/>
      <c r="S169" s="90"/>
      <c r="T169" s="90"/>
      <c r="U169" s="90"/>
      <c r="V169" s="90"/>
      <c r="W169" s="90"/>
      <c r="X169" s="91"/>
      <c r="Y169" s="73"/>
      <c r="Z169" s="73"/>
      <c r="AA169" s="73"/>
    </row>
    <row r="170" spans="1:27" ht="15.75" customHeight="1" x14ac:dyDescent="0.25">
      <c r="A170" s="73"/>
      <c r="B170" s="73"/>
      <c r="C170" s="73"/>
      <c r="D170" s="97"/>
      <c r="E170" s="73"/>
      <c r="F170" s="73"/>
      <c r="G170" s="73"/>
      <c r="H170" s="73"/>
      <c r="I170" s="73"/>
      <c r="J170" s="73"/>
      <c r="K170" s="78"/>
      <c r="L170" s="73"/>
      <c r="M170" s="73"/>
      <c r="N170" s="73"/>
      <c r="O170" s="73"/>
      <c r="P170" s="90"/>
      <c r="Q170" s="90"/>
      <c r="R170" s="90"/>
      <c r="S170" s="90"/>
      <c r="T170" s="90"/>
      <c r="U170" s="90"/>
      <c r="V170" s="90"/>
      <c r="W170" s="90"/>
      <c r="X170" s="91"/>
      <c r="Y170" s="73"/>
      <c r="Z170" s="73"/>
      <c r="AA170" s="73"/>
    </row>
    <row r="171" spans="1:27" ht="15.75" customHeight="1" x14ac:dyDescent="0.25">
      <c r="A171" s="73"/>
      <c r="B171" s="73"/>
      <c r="C171" s="73"/>
      <c r="D171" s="97"/>
      <c r="E171" s="73"/>
      <c r="F171" s="73"/>
      <c r="G171" s="73"/>
      <c r="H171" s="73"/>
      <c r="I171" s="73"/>
      <c r="J171" s="73"/>
      <c r="K171" s="78"/>
      <c r="L171" s="73"/>
      <c r="M171" s="73"/>
      <c r="N171" s="73"/>
      <c r="O171" s="73"/>
      <c r="P171" s="90"/>
      <c r="Q171" s="90"/>
      <c r="R171" s="90"/>
      <c r="S171" s="90"/>
      <c r="T171" s="90"/>
      <c r="U171" s="90"/>
      <c r="V171" s="90"/>
      <c r="W171" s="90"/>
      <c r="X171" s="91"/>
      <c r="Y171" s="73"/>
      <c r="Z171" s="73"/>
      <c r="AA171" s="73"/>
    </row>
    <row r="172" spans="1:27" ht="15.75" customHeight="1" x14ac:dyDescent="0.25">
      <c r="A172" s="73"/>
      <c r="B172" s="73"/>
      <c r="C172" s="73"/>
      <c r="D172" s="97"/>
      <c r="E172" s="73"/>
      <c r="F172" s="73"/>
      <c r="G172" s="73"/>
      <c r="H172" s="73"/>
      <c r="I172" s="73"/>
      <c r="J172" s="73"/>
      <c r="K172" s="78"/>
      <c r="L172" s="73"/>
      <c r="M172" s="73"/>
      <c r="N172" s="73"/>
      <c r="O172" s="73"/>
      <c r="P172" s="90"/>
      <c r="Q172" s="90"/>
      <c r="R172" s="90"/>
      <c r="S172" s="90"/>
      <c r="T172" s="90"/>
      <c r="U172" s="90"/>
      <c r="V172" s="90"/>
      <c r="W172" s="90"/>
      <c r="X172" s="91"/>
      <c r="Y172" s="73"/>
      <c r="Z172" s="73"/>
      <c r="AA172" s="73"/>
    </row>
    <row r="173" spans="1:27" ht="15.75" customHeight="1" x14ac:dyDescent="0.25">
      <c r="A173" s="73"/>
      <c r="B173" s="73"/>
      <c r="C173" s="73"/>
      <c r="D173" s="97"/>
      <c r="E173" s="73"/>
      <c r="F173" s="73"/>
      <c r="G173" s="73"/>
      <c r="H173" s="73"/>
      <c r="I173" s="73"/>
      <c r="J173" s="73"/>
      <c r="K173" s="78"/>
      <c r="L173" s="73"/>
      <c r="M173" s="73"/>
      <c r="N173" s="73"/>
      <c r="O173" s="73"/>
      <c r="P173" s="90"/>
      <c r="Q173" s="90"/>
      <c r="R173" s="90"/>
      <c r="S173" s="90"/>
      <c r="T173" s="90"/>
      <c r="U173" s="90"/>
      <c r="V173" s="90"/>
      <c r="W173" s="90"/>
      <c r="X173" s="91"/>
      <c r="Y173" s="73"/>
      <c r="Z173" s="73"/>
      <c r="AA173" s="73"/>
    </row>
    <row r="174" spans="1:27" ht="15.75" customHeight="1" x14ac:dyDescent="0.25">
      <c r="A174" s="73"/>
      <c r="B174" s="73"/>
      <c r="C174" s="73"/>
      <c r="D174" s="97"/>
      <c r="E174" s="73"/>
      <c r="F174" s="73"/>
      <c r="G174" s="73"/>
      <c r="H174" s="73"/>
      <c r="I174" s="73"/>
      <c r="J174" s="73"/>
      <c r="K174" s="78"/>
      <c r="L174" s="73"/>
      <c r="M174" s="73"/>
      <c r="N174" s="73"/>
      <c r="O174" s="73"/>
      <c r="P174" s="90"/>
      <c r="Q174" s="90"/>
      <c r="R174" s="90"/>
      <c r="S174" s="90"/>
      <c r="T174" s="90"/>
      <c r="U174" s="90"/>
      <c r="V174" s="90"/>
      <c r="W174" s="90"/>
      <c r="X174" s="91"/>
      <c r="Y174" s="73"/>
      <c r="Z174" s="73"/>
      <c r="AA174" s="73"/>
    </row>
    <row r="175" spans="1:27" ht="15.75" customHeight="1" x14ac:dyDescent="0.25">
      <c r="A175" s="73"/>
      <c r="B175" s="73"/>
      <c r="C175" s="73"/>
      <c r="D175" s="97"/>
      <c r="E175" s="73"/>
      <c r="F175" s="73"/>
      <c r="G175" s="73"/>
      <c r="H175" s="73"/>
      <c r="I175" s="73"/>
      <c r="J175" s="73"/>
      <c r="K175" s="78"/>
      <c r="L175" s="73"/>
      <c r="M175" s="73"/>
      <c r="N175" s="73"/>
      <c r="O175" s="73"/>
      <c r="P175" s="90"/>
      <c r="Q175" s="90"/>
      <c r="R175" s="90"/>
      <c r="S175" s="90"/>
      <c r="T175" s="90"/>
      <c r="U175" s="90"/>
      <c r="V175" s="90"/>
      <c r="W175" s="90"/>
      <c r="X175" s="91"/>
      <c r="Y175" s="73"/>
      <c r="Z175" s="73"/>
      <c r="AA175" s="73"/>
    </row>
    <row r="176" spans="1:27" ht="15.75" customHeight="1" x14ac:dyDescent="0.25">
      <c r="A176" s="73"/>
      <c r="B176" s="73"/>
      <c r="C176" s="73"/>
      <c r="D176" s="97"/>
      <c r="E176" s="73"/>
      <c r="F176" s="73"/>
      <c r="G176" s="73"/>
      <c r="H176" s="73"/>
      <c r="I176" s="73"/>
      <c r="J176" s="73"/>
      <c r="K176" s="78"/>
      <c r="L176" s="73"/>
      <c r="M176" s="73"/>
      <c r="N176" s="73"/>
      <c r="O176" s="73"/>
      <c r="P176" s="90"/>
      <c r="Q176" s="90"/>
      <c r="R176" s="90"/>
      <c r="S176" s="90"/>
      <c r="T176" s="90"/>
      <c r="U176" s="90"/>
      <c r="V176" s="90"/>
      <c r="W176" s="90"/>
      <c r="X176" s="91"/>
      <c r="Y176" s="73"/>
      <c r="Z176" s="73"/>
      <c r="AA176" s="73"/>
    </row>
    <row r="177" spans="1:27" ht="15.75" customHeight="1" x14ac:dyDescent="0.25">
      <c r="A177" s="73"/>
      <c r="B177" s="73"/>
      <c r="C177" s="73"/>
      <c r="D177" s="97"/>
      <c r="E177" s="73"/>
      <c r="F177" s="73"/>
      <c r="G177" s="73"/>
      <c r="H177" s="73"/>
      <c r="I177" s="73"/>
      <c r="J177" s="73"/>
      <c r="K177" s="78"/>
      <c r="L177" s="73"/>
      <c r="M177" s="73"/>
      <c r="N177" s="73"/>
      <c r="O177" s="73"/>
      <c r="P177" s="90"/>
      <c r="Q177" s="90"/>
      <c r="R177" s="90"/>
      <c r="S177" s="90"/>
      <c r="T177" s="90"/>
      <c r="U177" s="90"/>
      <c r="V177" s="90"/>
      <c r="W177" s="90"/>
      <c r="X177" s="91"/>
      <c r="Y177" s="73"/>
      <c r="Z177" s="73"/>
      <c r="AA177" s="73"/>
    </row>
    <row r="178" spans="1:27" ht="15.75" customHeight="1" x14ac:dyDescent="0.25">
      <c r="A178" s="73"/>
      <c r="B178" s="73"/>
      <c r="C178" s="73"/>
      <c r="D178" s="97"/>
      <c r="E178" s="73"/>
      <c r="F178" s="73"/>
      <c r="G178" s="73"/>
      <c r="H178" s="73"/>
      <c r="I178" s="73"/>
      <c r="J178" s="73"/>
      <c r="K178" s="78"/>
      <c r="L178" s="73"/>
      <c r="M178" s="73"/>
      <c r="N178" s="73"/>
      <c r="O178" s="73"/>
      <c r="P178" s="90"/>
      <c r="Q178" s="90"/>
      <c r="R178" s="90"/>
      <c r="S178" s="90"/>
      <c r="T178" s="90"/>
      <c r="U178" s="90"/>
      <c r="V178" s="90"/>
      <c r="W178" s="90"/>
      <c r="X178" s="91"/>
      <c r="Y178" s="73"/>
      <c r="Z178" s="73"/>
      <c r="AA178" s="73"/>
    </row>
    <row r="179" spans="1:27" ht="15.75" customHeight="1" x14ac:dyDescent="0.25">
      <c r="A179" s="73"/>
      <c r="B179" s="73"/>
      <c r="C179" s="73"/>
      <c r="D179" s="97"/>
      <c r="E179" s="73"/>
      <c r="F179" s="73"/>
      <c r="G179" s="73"/>
      <c r="H179" s="73"/>
      <c r="I179" s="73"/>
      <c r="J179" s="73"/>
      <c r="K179" s="78"/>
      <c r="L179" s="73"/>
      <c r="M179" s="73"/>
      <c r="N179" s="73"/>
      <c r="O179" s="73"/>
      <c r="P179" s="90"/>
      <c r="Q179" s="90"/>
      <c r="R179" s="90"/>
      <c r="S179" s="90"/>
      <c r="T179" s="90"/>
      <c r="U179" s="90"/>
      <c r="V179" s="90"/>
      <c r="W179" s="90"/>
      <c r="X179" s="91"/>
      <c r="Y179" s="73"/>
      <c r="Z179" s="73"/>
      <c r="AA179" s="73"/>
    </row>
    <row r="180" spans="1:27" ht="15.75" customHeight="1" x14ac:dyDescent="0.25">
      <c r="A180" s="73"/>
      <c r="B180" s="73"/>
      <c r="C180" s="73"/>
      <c r="D180" s="97"/>
      <c r="E180" s="73"/>
      <c r="F180" s="73"/>
      <c r="G180" s="73"/>
      <c r="H180" s="73"/>
      <c r="I180" s="73"/>
      <c r="J180" s="73"/>
      <c r="K180" s="78"/>
      <c r="L180" s="73"/>
      <c r="M180" s="73"/>
      <c r="N180" s="73"/>
      <c r="O180" s="73"/>
      <c r="P180" s="90"/>
      <c r="Q180" s="90"/>
      <c r="R180" s="90"/>
      <c r="S180" s="90"/>
      <c r="T180" s="90"/>
      <c r="U180" s="90"/>
      <c r="V180" s="90"/>
      <c r="W180" s="90"/>
      <c r="X180" s="91"/>
      <c r="Y180" s="73"/>
      <c r="Z180" s="73"/>
      <c r="AA180" s="73"/>
    </row>
    <row r="181" spans="1:27" ht="15.75" customHeight="1" x14ac:dyDescent="0.25">
      <c r="A181" s="73"/>
      <c r="B181" s="73"/>
      <c r="C181" s="73"/>
      <c r="D181" s="97"/>
      <c r="E181" s="73"/>
      <c r="F181" s="73"/>
      <c r="G181" s="73"/>
      <c r="H181" s="73"/>
      <c r="I181" s="73"/>
      <c r="J181" s="73"/>
      <c r="K181" s="78"/>
      <c r="L181" s="73"/>
      <c r="M181" s="73"/>
      <c r="N181" s="73"/>
      <c r="O181" s="73"/>
      <c r="P181" s="90"/>
      <c r="Q181" s="90"/>
      <c r="R181" s="90"/>
      <c r="S181" s="90"/>
      <c r="T181" s="90"/>
      <c r="U181" s="90"/>
      <c r="V181" s="90"/>
      <c r="W181" s="90"/>
      <c r="X181" s="91"/>
      <c r="Y181" s="73"/>
      <c r="Z181" s="73"/>
      <c r="AA181" s="73"/>
    </row>
    <row r="182" spans="1:27" ht="15.75" customHeight="1" x14ac:dyDescent="0.25">
      <c r="A182" s="73"/>
      <c r="B182" s="73"/>
      <c r="C182" s="73"/>
      <c r="D182" s="97"/>
      <c r="E182" s="73"/>
      <c r="F182" s="73"/>
      <c r="G182" s="73"/>
      <c r="H182" s="73"/>
      <c r="I182" s="73"/>
      <c r="J182" s="73"/>
      <c r="K182" s="78"/>
      <c r="L182" s="73"/>
      <c r="M182" s="73"/>
      <c r="N182" s="73"/>
      <c r="O182" s="73"/>
      <c r="P182" s="90"/>
      <c r="Q182" s="90"/>
      <c r="R182" s="90"/>
      <c r="S182" s="90"/>
      <c r="T182" s="90"/>
      <c r="U182" s="90"/>
      <c r="V182" s="90"/>
      <c r="W182" s="90"/>
      <c r="X182" s="91"/>
      <c r="Y182" s="73"/>
      <c r="Z182" s="73"/>
      <c r="AA182" s="73"/>
    </row>
    <row r="183" spans="1:27" ht="15.75" customHeight="1" x14ac:dyDescent="0.25">
      <c r="A183" s="73"/>
      <c r="B183" s="73"/>
      <c r="C183" s="73"/>
      <c r="D183" s="97"/>
      <c r="E183" s="73"/>
      <c r="F183" s="73"/>
      <c r="G183" s="73"/>
      <c r="H183" s="73"/>
      <c r="I183" s="73"/>
      <c r="J183" s="73"/>
      <c r="K183" s="78"/>
      <c r="L183" s="73"/>
      <c r="M183" s="73"/>
      <c r="N183" s="73"/>
      <c r="O183" s="73"/>
      <c r="P183" s="90"/>
      <c r="Q183" s="90"/>
      <c r="R183" s="90"/>
      <c r="S183" s="90"/>
      <c r="T183" s="90"/>
      <c r="U183" s="90"/>
      <c r="V183" s="90"/>
      <c r="W183" s="90"/>
      <c r="X183" s="91"/>
      <c r="Y183" s="73"/>
      <c r="Z183" s="73"/>
      <c r="AA183" s="73"/>
    </row>
    <row r="184" spans="1:27" ht="15.75" customHeight="1" x14ac:dyDescent="0.25">
      <c r="A184" s="73"/>
      <c r="B184" s="73"/>
      <c r="C184" s="73"/>
      <c r="D184" s="97"/>
      <c r="E184" s="73"/>
      <c r="F184" s="73"/>
      <c r="G184" s="73"/>
      <c r="H184" s="73"/>
      <c r="I184" s="73"/>
      <c r="J184" s="73"/>
      <c r="K184" s="78"/>
      <c r="L184" s="73"/>
      <c r="M184" s="73"/>
      <c r="N184" s="73"/>
      <c r="O184" s="73"/>
      <c r="P184" s="90"/>
      <c r="Q184" s="90"/>
      <c r="R184" s="90"/>
      <c r="S184" s="90"/>
      <c r="T184" s="90"/>
      <c r="U184" s="90"/>
      <c r="V184" s="90"/>
      <c r="W184" s="90"/>
      <c r="X184" s="91"/>
      <c r="Y184" s="73"/>
      <c r="Z184" s="73"/>
      <c r="AA184" s="73"/>
    </row>
    <row r="185" spans="1:27" ht="15.75" customHeight="1" x14ac:dyDescent="0.25">
      <c r="A185" s="73"/>
      <c r="B185" s="73"/>
      <c r="C185" s="73"/>
      <c r="D185" s="97"/>
      <c r="E185" s="73"/>
      <c r="F185" s="73"/>
      <c r="G185" s="73"/>
      <c r="H185" s="73"/>
      <c r="I185" s="73"/>
      <c r="J185" s="73"/>
      <c r="K185" s="78"/>
      <c r="L185" s="73"/>
      <c r="M185" s="73"/>
      <c r="N185" s="73"/>
      <c r="O185" s="73"/>
      <c r="P185" s="90"/>
      <c r="Q185" s="90"/>
      <c r="R185" s="90"/>
      <c r="S185" s="90"/>
      <c r="T185" s="90"/>
      <c r="U185" s="90"/>
      <c r="V185" s="90"/>
      <c r="W185" s="90"/>
      <c r="X185" s="91"/>
      <c r="Y185" s="73"/>
      <c r="Z185" s="73"/>
      <c r="AA185" s="73"/>
    </row>
    <row r="186" spans="1:27" ht="15.75" customHeight="1" x14ac:dyDescent="0.25">
      <c r="A186" s="73"/>
      <c r="B186" s="73"/>
      <c r="C186" s="73"/>
      <c r="D186" s="97"/>
      <c r="E186" s="73"/>
      <c r="F186" s="73"/>
      <c r="G186" s="73"/>
      <c r="H186" s="73"/>
      <c r="I186" s="73"/>
      <c r="J186" s="73"/>
      <c r="K186" s="78"/>
      <c r="L186" s="73"/>
      <c r="M186" s="73"/>
      <c r="N186" s="73"/>
      <c r="O186" s="73"/>
      <c r="P186" s="90"/>
      <c r="Q186" s="90"/>
      <c r="R186" s="90"/>
      <c r="S186" s="90"/>
      <c r="T186" s="90"/>
      <c r="U186" s="90"/>
      <c r="V186" s="90"/>
      <c r="W186" s="90"/>
      <c r="X186" s="91"/>
      <c r="Y186" s="73"/>
      <c r="Z186" s="73"/>
      <c r="AA186" s="73"/>
    </row>
    <row r="187" spans="1:27" ht="15.75" customHeight="1" x14ac:dyDescent="0.25">
      <c r="A187" s="73"/>
      <c r="B187" s="73"/>
      <c r="C187" s="73"/>
      <c r="D187" s="97"/>
      <c r="E187" s="73"/>
      <c r="F187" s="73"/>
      <c r="G187" s="73"/>
      <c r="H187" s="73"/>
      <c r="I187" s="73"/>
      <c r="J187" s="73"/>
      <c r="K187" s="78"/>
      <c r="L187" s="73"/>
      <c r="M187" s="73"/>
      <c r="N187" s="73"/>
      <c r="O187" s="73"/>
      <c r="P187" s="90"/>
      <c r="Q187" s="90"/>
      <c r="R187" s="90"/>
      <c r="S187" s="90"/>
      <c r="T187" s="90"/>
      <c r="U187" s="90"/>
      <c r="V187" s="90"/>
      <c r="W187" s="90"/>
      <c r="X187" s="91"/>
      <c r="Y187" s="73"/>
      <c r="Z187" s="73"/>
      <c r="AA187" s="73"/>
    </row>
    <row r="188" spans="1:27" ht="15.75" customHeight="1" x14ac:dyDescent="0.25">
      <c r="A188" s="73"/>
      <c r="B188" s="73"/>
      <c r="C188" s="73"/>
      <c r="D188" s="97"/>
      <c r="E188" s="73"/>
      <c r="F188" s="73"/>
      <c r="G188" s="73"/>
      <c r="H188" s="73"/>
      <c r="I188" s="73"/>
      <c r="J188" s="73"/>
      <c r="K188" s="78"/>
      <c r="L188" s="73"/>
      <c r="M188" s="73"/>
      <c r="N188" s="73"/>
      <c r="O188" s="73"/>
      <c r="P188" s="90"/>
      <c r="Q188" s="90"/>
      <c r="R188" s="90"/>
      <c r="S188" s="90"/>
      <c r="T188" s="90"/>
      <c r="U188" s="90"/>
      <c r="V188" s="90"/>
      <c r="W188" s="90"/>
      <c r="X188" s="91"/>
      <c r="Y188" s="73"/>
      <c r="Z188" s="73"/>
      <c r="AA188" s="73"/>
    </row>
    <row r="189" spans="1:27" ht="15.75" customHeight="1" x14ac:dyDescent="0.25">
      <c r="A189" s="73"/>
      <c r="B189" s="73"/>
      <c r="C189" s="73"/>
      <c r="D189" s="97"/>
      <c r="E189" s="73"/>
      <c r="F189" s="73"/>
      <c r="G189" s="73"/>
      <c r="H189" s="73"/>
      <c r="I189" s="73"/>
      <c r="J189" s="73"/>
      <c r="K189" s="78"/>
      <c r="L189" s="73"/>
      <c r="M189" s="73"/>
      <c r="N189" s="73"/>
      <c r="O189" s="73"/>
      <c r="P189" s="90"/>
      <c r="Q189" s="90"/>
      <c r="R189" s="90"/>
      <c r="S189" s="90"/>
      <c r="T189" s="90"/>
      <c r="U189" s="90"/>
      <c r="V189" s="90"/>
      <c r="W189" s="90"/>
      <c r="X189" s="91"/>
      <c r="Y189" s="73"/>
      <c r="Z189" s="73"/>
      <c r="AA189" s="73"/>
    </row>
    <row r="190" spans="1:27" ht="15.75" customHeight="1" x14ac:dyDescent="0.25">
      <c r="A190" s="73"/>
      <c r="B190" s="73"/>
      <c r="C190" s="73"/>
      <c r="D190" s="97"/>
      <c r="E190" s="73"/>
      <c r="F190" s="73"/>
      <c r="G190" s="73"/>
      <c r="H190" s="73"/>
      <c r="I190" s="73"/>
      <c r="J190" s="73"/>
      <c r="K190" s="78"/>
      <c r="L190" s="73"/>
      <c r="M190" s="73"/>
      <c r="N190" s="73"/>
      <c r="O190" s="73"/>
      <c r="P190" s="90"/>
      <c r="Q190" s="90"/>
      <c r="R190" s="90"/>
      <c r="S190" s="90"/>
      <c r="T190" s="90"/>
      <c r="U190" s="90"/>
      <c r="V190" s="90"/>
      <c r="W190" s="90"/>
      <c r="X190" s="91"/>
      <c r="Y190" s="73"/>
      <c r="Z190" s="73"/>
      <c r="AA190" s="73"/>
    </row>
    <row r="191" spans="1:27" ht="15.75" customHeight="1" x14ac:dyDescent="0.25">
      <c r="A191" s="73"/>
      <c r="B191" s="73"/>
      <c r="C191" s="73"/>
      <c r="D191" s="97"/>
      <c r="E191" s="73"/>
      <c r="F191" s="73"/>
      <c r="G191" s="73"/>
      <c r="H191" s="73"/>
      <c r="I191" s="73"/>
      <c r="J191" s="73"/>
      <c r="K191" s="78"/>
      <c r="L191" s="73"/>
      <c r="M191" s="73"/>
      <c r="N191" s="73"/>
      <c r="O191" s="73"/>
      <c r="P191" s="90"/>
      <c r="Q191" s="90"/>
      <c r="R191" s="90"/>
      <c r="S191" s="90"/>
      <c r="T191" s="90"/>
      <c r="U191" s="90"/>
      <c r="V191" s="90"/>
      <c r="W191" s="90"/>
      <c r="X191" s="91"/>
      <c r="Y191" s="73"/>
      <c r="Z191" s="73"/>
      <c r="AA191" s="73"/>
    </row>
    <row r="192" spans="1:27" ht="15.75" customHeight="1" x14ac:dyDescent="0.25">
      <c r="A192" s="73"/>
      <c r="B192" s="73"/>
      <c r="C192" s="73"/>
      <c r="D192" s="97"/>
      <c r="E192" s="73"/>
      <c r="F192" s="73"/>
      <c r="G192" s="73"/>
      <c r="H192" s="73"/>
      <c r="I192" s="73"/>
      <c r="J192" s="73"/>
      <c r="K192" s="78"/>
      <c r="L192" s="73"/>
      <c r="M192" s="73"/>
      <c r="N192" s="73"/>
      <c r="O192" s="73"/>
      <c r="P192" s="90"/>
      <c r="Q192" s="90"/>
      <c r="R192" s="90"/>
      <c r="S192" s="90"/>
      <c r="T192" s="90"/>
      <c r="U192" s="90"/>
      <c r="V192" s="90"/>
      <c r="W192" s="90"/>
      <c r="X192" s="91"/>
      <c r="Y192" s="73"/>
      <c r="Z192" s="73"/>
      <c r="AA192" s="73"/>
    </row>
    <row r="193" spans="1:27" ht="15.75" customHeight="1" x14ac:dyDescent="0.25">
      <c r="A193" s="73"/>
      <c r="B193" s="73"/>
      <c r="C193" s="73"/>
      <c r="D193" s="97"/>
      <c r="E193" s="73"/>
      <c r="F193" s="73"/>
      <c r="G193" s="73"/>
      <c r="H193" s="73"/>
      <c r="I193" s="73"/>
      <c r="J193" s="73"/>
      <c r="K193" s="78"/>
      <c r="L193" s="73"/>
      <c r="M193" s="73"/>
      <c r="N193" s="73"/>
      <c r="O193" s="73"/>
      <c r="P193" s="90"/>
      <c r="Q193" s="90"/>
      <c r="R193" s="90"/>
      <c r="S193" s="90"/>
      <c r="T193" s="90"/>
      <c r="U193" s="90"/>
      <c r="V193" s="90"/>
      <c r="W193" s="90"/>
      <c r="X193" s="91"/>
      <c r="Y193" s="73"/>
      <c r="Z193" s="73"/>
      <c r="AA193" s="73"/>
    </row>
    <row r="194" spans="1:27" ht="15.75" customHeight="1" x14ac:dyDescent="0.25">
      <c r="A194" s="73"/>
      <c r="B194" s="73"/>
      <c r="C194" s="73"/>
      <c r="D194" s="97"/>
      <c r="E194" s="73"/>
      <c r="F194" s="73"/>
      <c r="G194" s="73"/>
      <c r="H194" s="73"/>
      <c r="I194" s="73"/>
      <c r="J194" s="73"/>
      <c r="K194" s="78"/>
      <c r="L194" s="73"/>
      <c r="M194" s="73"/>
      <c r="N194" s="73"/>
      <c r="O194" s="73"/>
      <c r="P194" s="90"/>
      <c r="Q194" s="90"/>
      <c r="R194" s="90"/>
      <c r="S194" s="90"/>
      <c r="T194" s="90"/>
      <c r="U194" s="90"/>
      <c r="V194" s="90"/>
      <c r="W194" s="90"/>
      <c r="X194" s="91"/>
      <c r="Y194" s="73"/>
      <c r="Z194" s="73"/>
      <c r="AA194" s="73"/>
    </row>
    <row r="195" spans="1:27" ht="15.75" customHeight="1" x14ac:dyDescent="0.25">
      <c r="A195" s="73"/>
      <c r="B195" s="73"/>
      <c r="C195" s="73"/>
      <c r="D195" s="97"/>
      <c r="E195" s="73"/>
      <c r="F195" s="73"/>
      <c r="G195" s="73"/>
      <c r="H195" s="73"/>
      <c r="I195" s="73"/>
      <c r="J195" s="73"/>
      <c r="K195" s="78"/>
      <c r="L195" s="73"/>
      <c r="M195" s="73"/>
      <c r="N195" s="73"/>
      <c r="O195" s="73"/>
      <c r="P195" s="90"/>
      <c r="Q195" s="90"/>
      <c r="R195" s="90"/>
      <c r="S195" s="90"/>
      <c r="T195" s="90"/>
      <c r="U195" s="90"/>
      <c r="V195" s="90"/>
      <c r="W195" s="90"/>
      <c r="X195" s="91"/>
      <c r="Y195" s="73"/>
      <c r="Z195" s="73"/>
      <c r="AA195" s="73"/>
    </row>
    <row r="196" spans="1:27" ht="15.75" customHeight="1" x14ac:dyDescent="0.25">
      <c r="A196" s="73"/>
      <c r="B196" s="73"/>
      <c r="C196" s="73"/>
      <c r="D196" s="97"/>
      <c r="E196" s="73"/>
      <c r="F196" s="73"/>
      <c r="G196" s="73"/>
      <c r="H196" s="73"/>
      <c r="I196" s="73"/>
      <c r="J196" s="73"/>
      <c r="K196" s="78"/>
      <c r="L196" s="73"/>
      <c r="M196" s="73"/>
      <c r="N196" s="73"/>
      <c r="O196" s="73"/>
      <c r="P196" s="90"/>
      <c r="Q196" s="90"/>
      <c r="R196" s="90"/>
      <c r="S196" s="90"/>
      <c r="T196" s="90"/>
      <c r="U196" s="90"/>
      <c r="V196" s="90"/>
      <c r="W196" s="90"/>
      <c r="X196" s="91"/>
      <c r="Y196" s="73"/>
      <c r="Z196" s="73"/>
      <c r="AA196" s="73"/>
    </row>
    <row r="197" spans="1:27" ht="15.75" customHeight="1" x14ac:dyDescent="0.25">
      <c r="A197" s="73"/>
      <c r="B197" s="73"/>
      <c r="C197" s="73"/>
      <c r="D197" s="97"/>
      <c r="E197" s="73"/>
      <c r="F197" s="73"/>
      <c r="G197" s="73"/>
      <c r="H197" s="73"/>
      <c r="I197" s="73"/>
      <c r="J197" s="73"/>
      <c r="K197" s="78"/>
      <c r="L197" s="73"/>
      <c r="M197" s="73"/>
      <c r="N197" s="73"/>
      <c r="O197" s="73"/>
      <c r="P197" s="90"/>
      <c r="Q197" s="90"/>
      <c r="R197" s="90"/>
      <c r="S197" s="90"/>
      <c r="T197" s="90"/>
      <c r="U197" s="90"/>
      <c r="V197" s="90"/>
      <c r="W197" s="90"/>
      <c r="X197" s="91"/>
      <c r="Y197" s="73"/>
      <c r="Z197" s="73"/>
      <c r="AA197" s="73"/>
    </row>
    <row r="198" spans="1:27" ht="15.75" customHeight="1" x14ac:dyDescent="0.25">
      <c r="A198" s="73"/>
      <c r="B198" s="73"/>
      <c r="C198" s="73"/>
      <c r="D198" s="97"/>
      <c r="E198" s="73"/>
      <c r="F198" s="73"/>
      <c r="G198" s="73"/>
      <c r="H198" s="73"/>
      <c r="I198" s="73"/>
      <c r="J198" s="73"/>
      <c r="K198" s="78"/>
      <c r="L198" s="73"/>
      <c r="M198" s="73"/>
      <c r="N198" s="73"/>
      <c r="O198" s="73"/>
      <c r="P198" s="90"/>
      <c r="Q198" s="90"/>
      <c r="R198" s="90"/>
      <c r="S198" s="90"/>
      <c r="T198" s="90"/>
      <c r="U198" s="90"/>
      <c r="V198" s="90"/>
      <c r="W198" s="90"/>
      <c r="X198" s="91"/>
      <c r="Y198" s="73"/>
      <c r="Z198" s="73"/>
      <c r="AA198" s="73"/>
    </row>
    <row r="199" spans="1:27" ht="15.75" customHeight="1" x14ac:dyDescent="0.25">
      <c r="A199" s="73"/>
      <c r="B199" s="73"/>
      <c r="C199" s="73"/>
      <c r="D199" s="97"/>
      <c r="E199" s="73"/>
      <c r="F199" s="73"/>
      <c r="G199" s="73"/>
      <c r="H199" s="73"/>
      <c r="I199" s="73"/>
      <c r="J199" s="73"/>
      <c r="K199" s="78"/>
      <c r="L199" s="73"/>
      <c r="M199" s="73"/>
      <c r="N199" s="73"/>
      <c r="O199" s="73"/>
      <c r="P199" s="90"/>
      <c r="Q199" s="90"/>
      <c r="R199" s="90"/>
      <c r="S199" s="90"/>
      <c r="T199" s="90"/>
      <c r="U199" s="90"/>
      <c r="V199" s="90"/>
      <c r="W199" s="90"/>
      <c r="X199" s="91"/>
      <c r="Y199" s="73"/>
      <c r="Z199" s="73"/>
      <c r="AA199" s="73"/>
    </row>
    <row r="200" spans="1:27" ht="15.75" customHeight="1" x14ac:dyDescent="0.25">
      <c r="A200" s="73"/>
      <c r="B200" s="73"/>
      <c r="C200" s="73"/>
      <c r="D200" s="97"/>
      <c r="E200" s="73"/>
      <c r="F200" s="73"/>
      <c r="G200" s="73"/>
      <c r="H200" s="73"/>
      <c r="I200" s="73"/>
      <c r="J200" s="73"/>
      <c r="K200" s="78"/>
      <c r="L200" s="73"/>
      <c r="M200" s="73"/>
      <c r="N200" s="73"/>
      <c r="O200" s="73"/>
      <c r="P200" s="90"/>
      <c r="Q200" s="90"/>
      <c r="R200" s="90"/>
      <c r="S200" s="90"/>
      <c r="T200" s="90"/>
      <c r="U200" s="90"/>
      <c r="V200" s="90"/>
      <c r="W200" s="90"/>
      <c r="X200" s="91"/>
      <c r="Y200" s="73"/>
      <c r="Z200" s="73"/>
      <c r="AA200" s="73"/>
    </row>
    <row r="201" spans="1:27" ht="15.75" customHeight="1" x14ac:dyDescent="0.25">
      <c r="A201" s="73"/>
      <c r="B201" s="73"/>
      <c r="C201" s="73"/>
      <c r="D201" s="97"/>
      <c r="E201" s="73"/>
      <c r="F201" s="73"/>
      <c r="G201" s="73"/>
      <c r="H201" s="73"/>
      <c r="I201" s="73"/>
      <c r="J201" s="73"/>
      <c r="K201" s="78"/>
      <c r="L201" s="73"/>
      <c r="M201" s="73"/>
      <c r="N201" s="73"/>
      <c r="O201" s="73"/>
      <c r="P201" s="90"/>
      <c r="Q201" s="90"/>
      <c r="R201" s="90"/>
      <c r="S201" s="90"/>
      <c r="T201" s="90"/>
      <c r="U201" s="90"/>
      <c r="V201" s="90"/>
      <c r="W201" s="90"/>
      <c r="X201" s="91"/>
      <c r="Y201" s="73"/>
      <c r="Z201" s="73"/>
      <c r="AA201" s="73"/>
    </row>
    <row r="202" spans="1:27" ht="15.75" customHeight="1" x14ac:dyDescent="0.25">
      <c r="A202" s="73"/>
      <c r="B202" s="73"/>
      <c r="C202" s="73"/>
      <c r="D202" s="97"/>
      <c r="E202" s="73"/>
      <c r="F202" s="73"/>
      <c r="G202" s="73"/>
      <c r="H202" s="73"/>
      <c r="I202" s="73"/>
      <c r="J202" s="73"/>
      <c r="K202" s="78"/>
      <c r="L202" s="73"/>
      <c r="M202" s="73"/>
      <c r="N202" s="73"/>
      <c r="O202" s="73"/>
      <c r="P202" s="90"/>
      <c r="Q202" s="90"/>
      <c r="R202" s="90"/>
      <c r="S202" s="90"/>
      <c r="T202" s="90"/>
      <c r="U202" s="90"/>
      <c r="V202" s="90"/>
      <c r="W202" s="90"/>
      <c r="X202" s="91"/>
      <c r="Y202" s="73"/>
      <c r="Z202" s="73"/>
      <c r="AA202" s="73"/>
    </row>
    <row r="203" spans="1:27" ht="15.75" customHeight="1" x14ac:dyDescent="0.25">
      <c r="A203" s="73"/>
      <c r="B203" s="73"/>
      <c r="C203" s="73"/>
      <c r="D203" s="97"/>
      <c r="E203" s="73"/>
      <c r="F203" s="73"/>
      <c r="G203" s="73"/>
      <c r="H203" s="73"/>
      <c r="I203" s="73"/>
      <c r="J203" s="73"/>
      <c r="K203" s="78"/>
      <c r="L203" s="73"/>
      <c r="M203" s="73"/>
      <c r="N203" s="73"/>
      <c r="O203" s="73"/>
      <c r="P203" s="90"/>
      <c r="Q203" s="90"/>
      <c r="R203" s="90"/>
      <c r="S203" s="90"/>
      <c r="T203" s="90"/>
      <c r="U203" s="90"/>
      <c r="V203" s="90"/>
      <c r="W203" s="90"/>
      <c r="X203" s="91"/>
      <c r="Y203" s="73"/>
      <c r="Z203" s="73"/>
      <c r="AA203" s="73"/>
    </row>
    <row r="204" spans="1:27" ht="15.75" customHeight="1" x14ac:dyDescent="0.25">
      <c r="A204" s="73"/>
      <c r="B204" s="73"/>
      <c r="C204" s="73"/>
      <c r="D204" s="97"/>
      <c r="E204" s="73"/>
      <c r="F204" s="73"/>
      <c r="G204" s="73"/>
      <c r="H204" s="73"/>
      <c r="I204" s="73"/>
      <c r="J204" s="73"/>
      <c r="K204" s="78"/>
      <c r="L204" s="73"/>
      <c r="M204" s="73"/>
      <c r="N204" s="73"/>
      <c r="O204" s="73"/>
      <c r="P204" s="90"/>
      <c r="Q204" s="90"/>
      <c r="R204" s="90"/>
      <c r="S204" s="90"/>
      <c r="T204" s="90"/>
      <c r="U204" s="90"/>
      <c r="V204" s="90"/>
      <c r="W204" s="90"/>
      <c r="X204" s="91"/>
      <c r="Y204" s="73"/>
      <c r="Z204" s="73"/>
      <c r="AA204" s="73"/>
    </row>
    <row r="205" spans="1:27" ht="15.75" customHeight="1" x14ac:dyDescent="0.25">
      <c r="A205" s="73"/>
      <c r="B205" s="73"/>
      <c r="C205" s="73"/>
      <c r="D205" s="97"/>
      <c r="E205" s="73"/>
      <c r="F205" s="73"/>
      <c r="G205" s="73"/>
      <c r="H205" s="73"/>
      <c r="I205" s="73"/>
      <c r="J205" s="73"/>
      <c r="K205" s="78"/>
      <c r="L205" s="73"/>
      <c r="M205" s="73"/>
      <c r="N205" s="73"/>
      <c r="O205" s="73"/>
      <c r="P205" s="90"/>
      <c r="Q205" s="90"/>
      <c r="R205" s="90"/>
      <c r="S205" s="90"/>
      <c r="T205" s="90"/>
      <c r="U205" s="90"/>
      <c r="V205" s="90"/>
      <c r="W205" s="90"/>
      <c r="X205" s="91"/>
      <c r="Y205" s="73"/>
      <c r="Z205" s="73"/>
      <c r="AA205" s="73"/>
    </row>
    <row r="206" spans="1:27" ht="15.75" customHeight="1" x14ac:dyDescent="0.25">
      <c r="A206" s="73"/>
      <c r="B206" s="73"/>
      <c r="C206" s="73"/>
      <c r="D206" s="97"/>
      <c r="E206" s="73"/>
      <c r="F206" s="73"/>
      <c r="G206" s="73"/>
      <c r="H206" s="73"/>
      <c r="I206" s="73"/>
      <c r="J206" s="73"/>
      <c r="K206" s="78"/>
      <c r="L206" s="73"/>
      <c r="M206" s="73"/>
      <c r="N206" s="73"/>
      <c r="O206" s="73"/>
      <c r="P206" s="90"/>
      <c r="Q206" s="90"/>
      <c r="R206" s="90"/>
      <c r="S206" s="90"/>
      <c r="T206" s="90"/>
      <c r="U206" s="90"/>
      <c r="V206" s="90"/>
      <c r="W206" s="90"/>
      <c r="X206" s="91"/>
      <c r="Y206" s="73"/>
      <c r="Z206" s="73"/>
      <c r="AA206" s="73"/>
    </row>
    <row r="207" spans="1:27" ht="15.75" customHeight="1" x14ac:dyDescent="0.25">
      <c r="A207" s="73"/>
      <c r="B207" s="73"/>
      <c r="C207" s="73"/>
      <c r="D207" s="97"/>
      <c r="E207" s="73"/>
      <c r="F207" s="73"/>
      <c r="G207" s="73"/>
      <c r="H207" s="73"/>
      <c r="I207" s="73"/>
      <c r="J207" s="73"/>
      <c r="K207" s="78"/>
      <c r="L207" s="73"/>
      <c r="M207" s="73"/>
      <c r="N207" s="73"/>
      <c r="O207" s="73"/>
      <c r="P207" s="90"/>
      <c r="Q207" s="90"/>
      <c r="R207" s="90"/>
      <c r="S207" s="90"/>
      <c r="T207" s="90"/>
      <c r="U207" s="90"/>
      <c r="V207" s="90"/>
      <c r="W207" s="90"/>
      <c r="X207" s="91"/>
      <c r="Y207" s="73"/>
      <c r="Z207" s="73"/>
      <c r="AA207" s="73"/>
    </row>
    <row r="208" spans="1:27" ht="15.75" customHeight="1" x14ac:dyDescent="0.25">
      <c r="A208" s="73"/>
      <c r="B208" s="73"/>
      <c r="C208" s="73"/>
      <c r="D208" s="97"/>
      <c r="E208" s="73"/>
      <c r="F208" s="73"/>
      <c r="G208" s="73"/>
      <c r="H208" s="73"/>
      <c r="I208" s="73"/>
      <c r="J208" s="73"/>
      <c r="K208" s="78"/>
      <c r="L208" s="73"/>
      <c r="M208" s="73"/>
      <c r="N208" s="73"/>
      <c r="O208" s="73"/>
      <c r="P208" s="90"/>
      <c r="Q208" s="90"/>
      <c r="R208" s="90"/>
      <c r="S208" s="90"/>
      <c r="T208" s="90"/>
      <c r="U208" s="90"/>
      <c r="V208" s="90"/>
      <c r="W208" s="90"/>
      <c r="X208" s="91"/>
      <c r="Y208" s="73"/>
      <c r="Z208" s="73"/>
      <c r="AA208" s="73"/>
    </row>
    <row r="209" spans="1:27" ht="15.75" customHeight="1" x14ac:dyDescent="0.25">
      <c r="A209" s="73"/>
      <c r="B209" s="73"/>
      <c r="C209" s="73"/>
      <c r="D209" s="97"/>
      <c r="E209" s="73"/>
      <c r="F209" s="73"/>
      <c r="G209" s="73"/>
      <c r="H209" s="73"/>
      <c r="I209" s="73"/>
      <c r="J209" s="73"/>
      <c r="K209" s="78"/>
      <c r="L209" s="73"/>
      <c r="M209" s="73"/>
      <c r="N209" s="73"/>
      <c r="O209" s="73"/>
      <c r="P209" s="90"/>
      <c r="Q209" s="90"/>
      <c r="R209" s="90"/>
      <c r="S209" s="90"/>
      <c r="T209" s="90"/>
      <c r="U209" s="90"/>
      <c r="V209" s="90"/>
      <c r="W209" s="90"/>
      <c r="X209" s="91"/>
      <c r="Y209" s="73"/>
      <c r="Z209" s="73"/>
      <c r="AA209" s="73"/>
    </row>
    <row r="210" spans="1:27" ht="15.75" customHeight="1" x14ac:dyDescent="0.25">
      <c r="A210" s="73"/>
      <c r="B210" s="73"/>
      <c r="C210" s="73"/>
      <c r="D210" s="97"/>
      <c r="E210" s="73"/>
      <c r="F210" s="73"/>
      <c r="G210" s="73"/>
      <c r="H210" s="73"/>
      <c r="I210" s="73"/>
      <c r="J210" s="73"/>
      <c r="K210" s="78"/>
      <c r="L210" s="73"/>
      <c r="M210" s="73"/>
      <c r="N210" s="73"/>
      <c r="O210" s="73"/>
      <c r="P210" s="90"/>
      <c r="Q210" s="90"/>
      <c r="R210" s="90"/>
      <c r="S210" s="90"/>
      <c r="T210" s="90"/>
      <c r="U210" s="90"/>
      <c r="V210" s="90"/>
      <c r="W210" s="90"/>
      <c r="X210" s="91"/>
      <c r="Y210" s="73"/>
      <c r="Z210" s="73"/>
      <c r="AA210" s="73"/>
    </row>
    <row r="211" spans="1:27" ht="15.75" customHeight="1" x14ac:dyDescent="0.25">
      <c r="A211" s="73"/>
      <c r="B211" s="73"/>
      <c r="C211" s="73"/>
      <c r="D211" s="97"/>
      <c r="E211" s="73"/>
      <c r="F211" s="73"/>
      <c r="G211" s="73"/>
      <c r="H211" s="73"/>
      <c r="I211" s="73"/>
      <c r="J211" s="73"/>
      <c r="K211" s="78"/>
      <c r="L211" s="73"/>
      <c r="M211" s="73"/>
      <c r="N211" s="73"/>
      <c r="O211" s="73"/>
      <c r="P211" s="90"/>
      <c r="Q211" s="90"/>
      <c r="R211" s="90"/>
      <c r="S211" s="90"/>
      <c r="T211" s="90"/>
      <c r="U211" s="90"/>
      <c r="V211" s="90"/>
      <c r="W211" s="90"/>
      <c r="X211" s="91"/>
      <c r="Y211" s="73"/>
      <c r="Z211" s="73"/>
      <c r="AA211" s="73"/>
    </row>
    <row r="212" spans="1:27" ht="15.75" customHeight="1" x14ac:dyDescent="0.25">
      <c r="A212" s="73"/>
      <c r="B212" s="73"/>
      <c r="C212" s="73"/>
      <c r="D212" s="97"/>
      <c r="E212" s="73"/>
      <c r="F212" s="73"/>
      <c r="G212" s="73"/>
      <c r="H212" s="73"/>
      <c r="I212" s="73"/>
      <c r="J212" s="73"/>
      <c r="K212" s="78"/>
      <c r="L212" s="73"/>
      <c r="M212" s="73"/>
      <c r="N212" s="73"/>
      <c r="O212" s="73"/>
      <c r="P212" s="90"/>
      <c r="Q212" s="90"/>
      <c r="R212" s="90"/>
      <c r="S212" s="90"/>
      <c r="T212" s="90"/>
      <c r="U212" s="90"/>
      <c r="V212" s="90"/>
      <c r="W212" s="90"/>
      <c r="X212" s="91"/>
      <c r="Y212" s="73"/>
      <c r="Z212" s="73"/>
      <c r="AA212" s="73"/>
    </row>
    <row r="213" spans="1:27" ht="15.75" customHeight="1" x14ac:dyDescent="0.25">
      <c r="A213" s="73"/>
      <c r="B213" s="73"/>
      <c r="C213" s="73"/>
      <c r="D213" s="97"/>
      <c r="E213" s="73"/>
      <c r="F213" s="73"/>
      <c r="G213" s="73"/>
      <c r="H213" s="73"/>
      <c r="I213" s="73"/>
      <c r="J213" s="73"/>
      <c r="K213" s="78"/>
      <c r="L213" s="73"/>
      <c r="M213" s="73"/>
      <c r="N213" s="73"/>
      <c r="O213" s="73"/>
      <c r="P213" s="90"/>
      <c r="Q213" s="90"/>
      <c r="R213" s="90"/>
      <c r="S213" s="90"/>
      <c r="T213" s="90"/>
      <c r="U213" s="90"/>
      <c r="V213" s="90"/>
      <c r="W213" s="90"/>
      <c r="X213" s="91"/>
      <c r="Y213" s="73"/>
      <c r="Z213" s="73"/>
      <c r="AA213" s="73"/>
    </row>
    <row r="214" spans="1:27" ht="15.75" customHeight="1" x14ac:dyDescent="0.25">
      <c r="A214" s="73"/>
      <c r="B214" s="73"/>
      <c r="C214" s="73"/>
      <c r="D214" s="97"/>
      <c r="E214" s="73"/>
      <c r="F214" s="73"/>
      <c r="G214" s="73"/>
      <c r="H214" s="73"/>
      <c r="I214" s="73"/>
      <c r="J214" s="73"/>
      <c r="K214" s="78"/>
      <c r="L214" s="73"/>
      <c r="M214" s="73"/>
      <c r="N214" s="73"/>
      <c r="O214" s="73"/>
      <c r="P214" s="90"/>
      <c r="Q214" s="90"/>
      <c r="R214" s="90"/>
      <c r="S214" s="90"/>
      <c r="T214" s="90"/>
      <c r="U214" s="90"/>
      <c r="V214" s="90"/>
      <c r="W214" s="90"/>
      <c r="X214" s="91"/>
      <c r="Y214" s="73"/>
      <c r="Z214" s="73"/>
      <c r="AA214" s="73"/>
    </row>
    <row r="215" spans="1:27" ht="15.75" customHeight="1" x14ac:dyDescent="0.25">
      <c r="A215" s="73"/>
      <c r="B215" s="73"/>
      <c r="C215" s="73"/>
      <c r="D215" s="97"/>
      <c r="E215" s="73"/>
      <c r="F215" s="73"/>
      <c r="G215" s="73"/>
      <c r="H215" s="73"/>
      <c r="I215" s="73"/>
      <c r="J215" s="73"/>
      <c r="K215" s="78"/>
      <c r="L215" s="73"/>
      <c r="M215" s="73"/>
      <c r="N215" s="73"/>
      <c r="O215" s="73"/>
      <c r="P215" s="90"/>
      <c r="Q215" s="90"/>
      <c r="R215" s="90"/>
      <c r="S215" s="90"/>
      <c r="T215" s="90"/>
      <c r="U215" s="90"/>
      <c r="V215" s="90"/>
      <c r="W215" s="90"/>
      <c r="X215" s="91"/>
      <c r="Y215" s="73"/>
      <c r="Z215" s="73"/>
      <c r="AA215" s="73"/>
    </row>
    <row r="216" spans="1:27" ht="15.75" customHeight="1" x14ac:dyDescent="0.25">
      <c r="A216" s="73"/>
      <c r="B216" s="73"/>
      <c r="C216" s="73"/>
      <c r="D216" s="97"/>
      <c r="E216" s="73"/>
      <c r="F216" s="73"/>
      <c r="G216" s="73"/>
      <c r="H216" s="73"/>
      <c r="I216" s="73"/>
      <c r="J216" s="73"/>
      <c r="K216" s="78"/>
      <c r="L216" s="73"/>
      <c r="M216" s="73"/>
      <c r="N216" s="73"/>
      <c r="O216" s="73"/>
      <c r="P216" s="90"/>
      <c r="Q216" s="90"/>
      <c r="R216" s="90"/>
      <c r="S216" s="90"/>
      <c r="T216" s="90"/>
      <c r="U216" s="90"/>
      <c r="V216" s="90"/>
      <c r="W216" s="90"/>
      <c r="X216" s="91"/>
      <c r="Y216" s="73"/>
      <c r="Z216" s="73"/>
      <c r="AA216" s="73"/>
    </row>
    <row r="217" spans="1:27" ht="15.75" customHeight="1" x14ac:dyDescent="0.25">
      <c r="A217" s="73"/>
      <c r="B217" s="73"/>
      <c r="C217" s="73"/>
      <c r="D217" s="97"/>
      <c r="E217" s="73"/>
      <c r="F217" s="73"/>
      <c r="G217" s="73"/>
      <c r="H217" s="73"/>
      <c r="I217" s="73"/>
      <c r="J217" s="73"/>
      <c r="K217" s="78"/>
      <c r="L217" s="73"/>
      <c r="M217" s="73"/>
      <c r="N217" s="73"/>
      <c r="O217" s="73"/>
      <c r="P217" s="90"/>
      <c r="Q217" s="90"/>
      <c r="R217" s="90"/>
      <c r="S217" s="90"/>
      <c r="T217" s="90"/>
      <c r="U217" s="90"/>
      <c r="V217" s="90"/>
      <c r="W217" s="90"/>
      <c r="X217" s="91"/>
      <c r="Y217" s="73"/>
      <c r="Z217" s="73"/>
      <c r="AA217" s="73"/>
    </row>
    <row r="218" spans="1:27" ht="15.75" customHeight="1" x14ac:dyDescent="0.25">
      <c r="A218" s="73"/>
      <c r="B218" s="73"/>
      <c r="C218" s="73"/>
      <c r="D218" s="97"/>
      <c r="E218" s="73"/>
      <c r="F218" s="73"/>
      <c r="G218" s="73"/>
      <c r="H218" s="73"/>
      <c r="I218" s="73"/>
      <c r="J218" s="73"/>
      <c r="K218" s="78"/>
      <c r="L218" s="73"/>
      <c r="M218" s="73"/>
      <c r="N218" s="73"/>
      <c r="O218" s="73"/>
      <c r="P218" s="90"/>
      <c r="Q218" s="90"/>
      <c r="R218" s="90"/>
      <c r="S218" s="90"/>
      <c r="T218" s="90"/>
      <c r="U218" s="90"/>
      <c r="V218" s="90"/>
      <c r="W218" s="90"/>
      <c r="X218" s="91"/>
      <c r="Y218" s="73"/>
      <c r="Z218" s="73"/>
      <c r="AA218" s="73"/>
    </row>
    <row r="219" spans="1:27" ht="15.75" customHeight="1" x14ac:dyDescent="0.25">
      <c r="A219" s="73"/>
      <c r="B219" s="73"/>
      <c r="C219" s="73"/>
      <c r="D219" s="97"/>
      <c r="E219" s="73"/>
      <c r="F219" s="73"/>
      <c r="G219" s="73"/>
      <c r="H219" s="73"/>
      <c r="I219" s="73"/>
      <c r="J219" s="73"/>
      <c r="K219" s="78"/>
      <c r="L219" s="73"/>
      <c r="M219" s="73"/>
      <c r="N219" s="73"/>
      <c r="O219" s="73"/>
      <c r="P219" s="90"/>
      <c r="Q219" s="90"/>
      <c r="R219" s="90"/>
      <c r="S219" s="90"/>
      <c r="T219" s="90"/>
      <c r="U219" s="90"/>
      <c r="V219" s="90"/>
      <c r="W219" s="90"/>
      <c r="X219" s="91"/>
      <c r="Y219" s="73"/>
      <c r="Z219" s="73"/>
      <c r="AA219" s="73"/>
    </row>
    <row r="220" spans="1:27" ht="15.75" customHeight="1" x14ac:dyDescent="0.25">
      <c r="A220" s="73"/>
      <c r="B220" s="73"/>
      <c r="C220" s="73"/>
      <c r="D220" s="97"/>
      <c r="E220" s="73"/>
      <c r="F220" s="73"/>
      <c r="G220" s="73"/>
      <c r="H220" s="73"/>
      <c r="I220" s="73"/>
      <c r="J220" s="73"/>
      <c r="K220" s="78"/>
      <c r="L220" s="73"/>
      <c r="M220" s="73"/>
      <c r="N220" s="73"/>
      <c r="O220" s="73"/>
      <c r="P220" s="90"/>
      <c r="Q220" s="90"/>
      <c r="R220" s="90"/>
      <c r="S220" s="90"/>
      <c r="T220" s="90"/>
      <c r="U220" s="90"/>
      <c r="V220" s="90"/>
      <c r="W220" s="90"/>
      <c r="X220" s="91"/>
      <c r="Y220" s="73"/>
      <c r="Z220" s="73"/>
      <c r="AA220" s="73"/>
    </row>
    <row r="221" spans="1:27" ht="15.75" customHeight="1" x14ac:dyDescent="0.25">
      <c r="A221" s="73"/>
      <c r="B221" s="73"/>
      <c r="C221" s="73"/>
      <c r="D221" s="97"/>
      <c r="E221" s="73"/>
      <c r="F221" s="73"/>
      <c r="G221" s="73"/>
      <c r="H221" s="73"/>
      <c r="I221" s="73"/>
      <c r="J221" s="73"/>
      <c r="K221" s="78"/>
      <c r="L221" s="73"/>
      <c r="M221" s="73"/>
      <c r="N221" s="73"/>
      <c r="O221" s="73"/>
      <c r="P221" s="90"/>
      <c r="Q221" s="90"/>
      <c r="R221" s="90"/>
      <c r="S221" s="90"/>
      <c r="T221" s="90"/>
      <c r="U221" s="90"/>
      <c r="V221" s="90"/>
      <c r="W221" s="90"/>
      <c r="X221" s="91"/>
      <c r="Y221" s="73"/>
      <c r="Z221" s="73"/>
      <c r="AA221" s="73"/>
    </row>
    <row r="222" spans="1:27" ht="15.75" customHeight="1" x14ac:dyDescent="0.25">
      <c r="A222" s="73"/>
      <c r="B222" s="73"/>
      <c r="C222" s="73"/>
      <c r="D222" s="97"/>
      <c r="E222" s="73"/>
      <c r="F222" s="73"/>
      <c r="G222" s="73"/>
      <c r="H222" s="73"/>
      <c r="I222" s="73"/>
      <c r="J222" s="73"/>
      <c r="K222" s="78"/>
      <c r="L222" s="73"/>
      <c r="M222" s="73"/>
      <c r="N222" s="73"/>
      <c r="O222" s="73"/>
      <c r="P222" s="90"/>
      <c r="Q222" s="90"/>
      <c r="R222" s="90"/>
      <c r="S222" s="90"/>
      <c r="T222" s="90"/>
      <c r="U222" s="90"/>
      <c r="V222" s="90"/>
      <c r="W222" s="90"/>
      <c r="X222" s="91"/>
      <c r="Y222" s="73"/>
      <c r="Z222" s="73"/>
      <c r="AA222" s="73"/>
    </row>
    <row r="223" spans="1:27" ht="15.75" customHeight="1" x14ac:dyDescent="0.25">
      <c r="A223" s="73"/>
      <c r="B223" s="73"/>
      <c r="C223" s="73"/>
      <c r="D223" s="97"/>
      <c r="E223" s="73"/>
      <c r="F223" s="73"/>
      <c r="G223" s="73"/>
      <c r="H223" s="73"/>
      <c r="I223" s="73"/>
      <c r="J223" s="73"/>
      <c r="K223" s="78"/>
      <c r="L223" s="73"/>
      <c r="M223" s="73"/>
      <c r="N223" s="73"/>
      <c r="O223" s="73"/>
      <c r="P223" s="90"/>
      <c r="Q223" s="90"/>
      <c r="R223" s="90"/>
      <c r="S223" s="90"/>
      <c r="T223" s="90"/>
      <c r="U223" s="90"/>
      <c r="V223" s="90"/>
      <c r="W223" s="90"/>
      <c r="X223" s="91"/>
      <c r="Y223" s="73"/>
      <c r="Z223" s="73"/>
      <c r="AA223" s="73"/>
    </row>
    <row r="224" spans="1:27" ht="15.75" customHeight="1" x14ac:dyDescent="0.25">
      <c r="A224" s="73"/>
      <c r="B224" s="73"/>
      <c r="C224" s="73"/>
      <c r="D224" s="97"/>
      <c r="E224" s="73"/>
      <c r="F224" s="73"/>
      <c r="G224" s="73"/>
      <c r="H224" s="73"/>
      <c r="I224" s="73"/>
      <c r="J224" s="73"/>
      <c r="K224" s="78"/>
      <c r="L224" s="73"/>
      <c r="M224" s="73"/>
      <c r="N224" s="73"/>
      <c r="O224" s="73"/>
      <c r="P224" s="90"/>
      <c r="Q224" s="90"/>
      <c r="R224" s="90"/>
      <c r="S224" s="90"/>
      <c r="T224" s="90"/>
      <c r="U224" s="90"/>
      <c r="V224" s="90"/>
      <c r="W224" s="90"/>
      <c r="X224" s="91"/>
      <c r="Y224" s="73"/>
      <c r="Z224" s="73"/>
      <c r="AA224" s="73"/>
    </row>
    <row r="225" spans="1:27" ht="15.75" customHeight="1" x14ac:dyDescent="0.25">
      <c r="A225" s="73"/>
      <c r="B225" s="73"/>
      <c r="C225" s="73"/>
      <c r="D225" s="97"/>
      <c r="E225" s="73"/>
      <c r="F225" s="73"/>
      <c r="G225" s="73"/>
      <c r="H225" s="73"/>
      <c r="I225" s="73"/>
      <c r="J225" s="73"/>
      <c r="K225" s="78"/>
      <c r="L225" s="73"/>
      <c r="M225" s="73"/>
      <c r="N225" s="73"/>
      <c r="O225" s="73"/>
      <c r="P225" s="90"/>
      <c r="Q225" s="90"/>
      <c r="R225" s="90"/>
      <c r="S225" s="90"/>
      <c r="T225" s="90"/>
      <c r="U225" s="90"/>
      <c r="V225" s="90"/>
      <c r="W225" s="90"/>
      <c r="X225" s="91"/>
      <c r="Y225" s="73"/>
      <c r="Z225" s="73"/>
      <c r="AA225" s="73"/>
    </row>
    <row r="226" spans="1:27" ht="15.75" customHeight="1" x14ac:dyDescent="0.25">
      <c r="A226" s="73"/>
      <c r="B226" s="73"/>
      <c r="C226" s="73"/>
      <c r="D226" s="97"/>
      <c r="E226" s="73"/>
      <c r="F226" s="73"/>
      <c r="G226" s="73"/>
      <c r="H226" s="73"/>
      <c r="I226" s="73"/>
      <c r="J226" s="73"/>
      <c r="K226" s="78"/>
      <c r="L226" s="73"/>
      <c r="M226" s="73"/>
      <c r="N226" s="73"/>
      <c r="O226" s="73"/>
      <c r="P226" s="90"/>
      <c r="Q226" s="90"/>
      <c r="R226" s="90"/>
      <c r="S226" s="90"/>
      <c r="T226" s="90"/>
      <c r="U226" s="90"/>
      <c r="V226" s="90"/>
      <c r="W226" s="90"/>
      <c r="X226" s="91"/>
      <c r="Y226" s="73"/>
      <c r="Z226" s="73"/>
      <c r="AA226" s="73"/>
    </row>
    <row r="227" spans="1:27" ht="15.75" customHeight="1" x14ac:dyDescent="0.25">
      <c r="A227" s="73"/>
      <c r="B227" s="73"/>
      <c r="C227" s="73"/>
      <c r="D227" s="97"/>
      <c r="E227" s="73"/>
      <c r="F227" s="73"/>
      <c r="G227" s="73"/>
      <c r="H227" s="73"/>
      <c r="I227" s="73"/>
      <c r="J227" s="73"/>
      <c r="K227" s="78"/>
      <c r="L227" s="73"/>
      <c r="M227" s="73"/>
      <c r="N227" s="73"/>
      <c r="O227" s="73"/>
      <c r="P227" s="90"/>
      <c r="Q227" s="90"/>
      <c r="R227" s="90"/>
      <c r="S227" s="90"/>
      <c r="T227" s="90"/>
      <c r="U227" s="90"/>
      <c r="V227" s="90"/>
      <c r="W227" s="90"/>
      <c r="X227" s="91"/>
      <c r="Y227" s="73"/>
      <c r="Z227" s="73"/>
      <c r="AA227" s="73"/>
    </row>
    <row r="228" spans="1:27" ht="15.75" customHeight="1" x14ac:dyDescent="0.25">
      <c r="A228" s="73"/>
      <c r="B228" s="73"/>
      <c r="C228" s="73"/>
      <c r="D228" s="97"/>
      <c r="E228" s="73"/>
      <c r="F228" s="73"/>
      <c r="G228" s="73"/>
      <c r="H228" s="73"/>
      <c r="I228" s="73"/>
      <c r="J228" s="73"/>
      <c r="K228" s="78"/>
      <c r="L228" s="73"/>
      <c r="M228" s="73"/>
      <c r="N228" s="73"/>
      <c r="O228" s="73"/>
      <c r="P228" s="90"/>
      <c r="Q228" s="90"/>
      <c r="R228" s="90"/>
      <c r="S228" s="90"/>
      <c r="T228" s="90"/>
      <c r="U228" s="90"/>
      <c r="V228" s="90"/>
      <c r="W228" s="90"/>
      <c r="X228" s="91"/>
      <c r="Y228" s="73"/>
      <c r="Z228" s="73"/>
      <c r="AA228" s="73"/>
    </row>
    <row r="229" spans="1:27" ht="15.75" customHeight="1" x14ac:dyDescent="0.25">
      <c r="A229" s="73"/>
      <c r="B229" s="73"/>
      <c r="C229" s="73"/>
      <c r="D229" s="97"/>
      <c r="E229" s="73"/>
      <c r="F229" s="73"/>
      <c r="G229" s="73"/>
      <c r="H229" s="73"/>
      <c r="I229" s="73"/>
      <c r="J229" s="73"/>
      <c r="K229" s="78"/>
      <c r="L229" s="73"/>
      <c r="M229" s="73"/>
      <c r="N229" s="73"/>
      <c r="O229" s="73"/>
      <c r="P229" s="90"/>
      <c r="Q229" s="90"/>
      <c r="R229" s="90"/>
      <c r="S229" s="90"/>
      <c r="T229" s="90"/>
      <c r="U229" s="90"/>
      <c r="V229" s="90"/>
      <c r="W229" s="90"/>
      <c r="X229" s="91"/>
      <c r="Y229" s="73"/>
      <c r="Z229" s="73"/>
      <c r="AA229" s="73"/>
    </row>
    <row r="230" spans="1:27" ht="15.75" customHeight="1" x14ac:dyDescent="0.25">
      <c r="A230" s="73"/>
      <c r="B230" s="73"/>
      <c r="C230" s="73"/>
      <c r="D230" s="97"/>
      <c r="E230" s="73"/>
      <c r="F230" s="73"/>
      <c r="G230" s="73"/>
      <c r="H230" s="73"/>
      <c r="I230" s="73"/>
      <c r="J230" s="73"/>
      <c r="K230" s="78"/>
      <c r="L230" s="73"/>
      <c r="M230" s="73"/>
      <c r="N230" s="73"/>
      <c r="O230" s="73"/>
      <c r="P230" s="90"/>
      <c r="Q230" s="90"/>
      <c r="R230" s="90"/>
      <c r="S230" s="90"/>
      <c r="T230" s="90"/>
      <c r="U230" s="90"/>
      <c r="V230" s="90"/>
      <c r="W230" s="90"/>
      <c r="X230" s="91"/>
      <c r="Y230" s="73"/>
      <c r="Z230" s="73"/>
      <c r="AA230" s="73"/>
    </row>
    <row r="231" spans="1:27" ht="15.75" customHeight="1" x14ac:dyDescent="0.25">
      <c r="A231" s="73"/>
      <c r="B231" s="73"/>
      <c r="C231" s="73"/>
      <c r="D231" s="97"/>
      <c r="E231" s="73"/>
      <c r="F231" s="73"/>
      <c r="G231" s="73"/>
      <c r="H231" s="73"/>
      <c r="I231" s="73"/>
      <c r="J231" s="73"/>
      <c r="K231" s="78"/>
      <c r="L231" s="73"/>
      <c r="M231" s="73"/>
      <c r="N231" s="73"/>
      <c r="O231" s="73"/>
      <c r="P231" s="90"/>
      <c r="Q231" s="90"/>
      <c r="R231" s="90"/>
      <c r="S231" s="90"/>
      <c r="T231" s="90"/>
      <c r="U231" s="90"/>
      <c r="V231" s="90"/>
      <c r="W231" s="90"/>
      <c r="X231" s="91"/>
      <c r="Y231" s="73"/>
      <c r="Z231" s="73"/>
      <c r="AA231" s="73"/>
    </row>
    <row r="232" spans="1:27" ht="15.75" customHeight="1" x14ac:dyDescent="0.25">
      <c r="A232" s="73"/>
      <c r="B232" s="73"/>
      <c r="C232" s="73"/>
      <c r="D232" s="97"/>
      <c r="E232" s="73"/>
      <c r="F232" s="73"/>
      <c r="G232" s="73"/>
      <c r="H232" s="73"/>
      <c r="I232" s="73"/>
      <c r="J232" s="73"/>
      <c r="K232" s="78"/>
      <c r="L232" s="73"/>
      <c r="M232" s="73"/>
      <c r="N232" s="73"/>
      <c r="O232" s="73"/>
      <c r="P232" s="90"/>
      <c r="Q232" s="90"/>
      <c r="R232" s="90"/>
      <c r="S232" s="90"/>
      <c r="T232" s="90"/>
      <c r="U232" s="90"/>
      <c r="V232" s="90"/>
      <c r="W232" s="90"/>
      <c r="X232" s="91"/>
      <c r="Y232" s="73"/>
      <c r="Z232" s="73"/>
      <c r="AA232" s="73"/>
    </row>
    <row r="233" spans="1:27" ht="15.75" customHeight="1" x14ac:dyDescent="0.25">
      <c r="A233" s="73"/>
      <c r="B233" s="73"/>
      <c r="C233" s="73"/>
      <c r="D233" s="97"/>
      <c r="E233" s="73"/>
      <c r="F233" s="73"/>
      <c r="G233" s="73"/>
      <c r="H233" s="73"/>
      <c r="I233" s="73"/>
      <c r="J233" s="73"/>
      <c r="K233" s="78"/>
      <c r="L233" s="73"/>
      <c r="M233" s="73"/>
      <c r="N233" s="73"/>
      <c r="O233" s="73"/>
      <c r="P233" s="90"/>
      <c r="Q233" s="90"/>
      <c r="R233" s="90"/>
      <c r="S233" s="90"/>
      <c r="T233" s="90"/>
      <c r="U233" s="90"/>
      <c r="V233" s="90"/>
      <c r="W233" s="90"/>
      <c r="X233" s="91"/>
      <c r="Y233" s="73"/>
      <c r="Z233" s="73"/>
      <c r="AA233" s="73"/>
    </row>
    <row r="234" spans="1:27" ht="15.75" customHeight="1" x14ac:dyDescent="0.25">
      <c r="A234" s="73"/>
      <c r="B234" s="73"/>
      <c r="C234" s="73"/>
      <c r="D234" s="97"/>
      <c r="E234" s="73"/>
      <c r="F234" s="73"/>
      <c r="G234" s="73"/>
      <c r="H234" s="73"/>
      <c r="I234" s="73"/>
      <c r="J234" s="73"/>
      <c r="K234" s="78"/>
      <c r="L234" s="73"/>
      <c r="M234" s="73"/>
      <c r="N234" s="73"/>
      <c r="O234" s="73"/>
      <c r="P234" s="90"/>
      <c r="Q234" s="90"/>
      <c r="R234" s="90"/>
      <c r="S234" s="90"/>
      <c r="T234" s="90"/>
      <c r="U234" s="90"/>
      <c r="V234" s="90"/>
      <c r="W234" s="90"/>
      <c r="X234" s="91"/>
      <c r="Y234" s="73"/>
      <c r="Z234" s="73"/>
      <c r="AA234" s="73"/>
    </row>
    <row r="235" spans="1:27" ht="15.75" customHeight="1" x14ac:dyDescent="0.25">
      <c r="A235" s="73"/>
      <c r="B235" s="73"/>
      <c r="C235" s="73"/>
      <c r="D235" s="97"/>
      <c r="E235" s="73"/>
      <c r="F235" s="73"/>
      <c r="G235" s="73"/>
      <c r="H235" s="73"/>
      <c r="I235" s="73"/>
      <c r="J235" s="73"/>
      <c r="K235" s="78"/>
      <c r="L235" s="73"/>
      <c r="M235" s="73"/>
      <c r="N235" s="73"/>
      <c r="O235" s="73"/>
      <c r="P235" s="90"/>
      <c r="Q235" s="90"/>
      <c r="R235" s="90"/>
      <c r="S235" s="90"/>
      <c r="T235" s="90"/>
      <c r="U235" s="90"/>
      <c r="V235" s="90"/>
      <c r="W235" s="90"/>
      <c r="X235" s="91"/>
      <c r="Y235" s="73"/>
      <c r="Z235" s="73"/>
      <c r="AA235" s="73"/>
    </row>
    <row r="236" spans="1:27" ht="15.75" customHeight="1" x14ac:dyDescent="0.25">
      <c r="A236" s="73"/>
      <c r="B236" s="73"/>
      <c r="C236" s="73"/>
      <c r="D236" s="97"/>
      <c r="E236" s="73"/>
      <c r="F236" s="73"/>
      <c r="G236" s="73"/>
      <c r="H236" s="73"/>
      <c r="I236" s="73"/>
      <c r="J236" s="73"/>
      <c r="K236" s="78"/>
      <c r="L236" s="73"/>
      <c r="M236" s="73"/>
      <c r="N236" s="73"/>
      <c r="O236" s="73"/>
      <c r="P236" s="90"/>
      <c r="Q236" s="90"/>
      <c r="R236" s="90"/>
      <c r="S236" s="90"/>
      <c r="T236" s="90"/>
      <c r="U236" s="90"/>
      <c r="V236" s="90"/>
      <c r="W236" s="90"/>
      <c r="X236" s="91"/>
      <c r="Y236" s="73"/>
      <c r="Z236" s="73"/>
      <c r="AA236" s="73"/>
    </row>
    <row r="237" spans="1:27" ht="15.75" customHeight="1" x14ac:dyDescent="0.25">
      <c r="A237" s="73"/>
      <c r="B237" s="73"/>
      <c r="C237" s="73"/>
      <c r="D237" s="97"/>
      <c r="E237" s="73"/>
      <c r="F237" s="73"/>
      <c r="G237" s="73"/>
      <c r="H237" s="73"/>
      <c r="I237" s="73"/>
      <c r="J237" s="73"/>
      <c r="K237" s="78"/>
      <c r="L237" s="73"/>
      <c r="M237" s="73"/>
      <c r="N237" s="73"/>
      <c r="O237" s="73"/>
      <c r="P237" s="90"/>
      <c r="Q237" s="90"/>
      <c r="R237" s="90"/>
      <c r="S237" s="90"/>
      <c r="T237" s="90"/>
      <c r="U237" s="90"/>
      <c r="V237" s="90"/>
      <c r="W237" s="90"/>
      <c r="X237" s="91"/>
      <c r="Y237" s="73"/>
      <c r="Z237" s="73"/>
      <c r="AA237" s="73"/>
    </row>
    <row r="238" spans="1:27" ht="15.75" customHeight="1" x14ac:dyDescent="0.25">
      <c r="A238" s="73"/>
      <c r="B238" s="73"/>
      <c r="C238" s="73"/>
      <c r="D238" s="97"/>
      <c r="E238" s="73"/>
      <c r="F238" s="73"/>
      <c r="G238" s="73"/>
      <c r="H238" s="73"/>
      <c r="I238" s="73"/>
      <c r="J238" s="73"/>
      <c r="K238" s="78"/>
      <c r="L238" s="73"/>
      <c r="M238" s="73"/>
      <c r="N238" s="73"/>
      <c r="O238" s="73"/>
      <c r="P238" s="90"/>
      <c r="Q238" s="90"/>
      <c r="R238" s="90"/>
      <c r="S238" s="90"/>
      <c r="T238" s="90"/>
      <c r="U238" s="90"/>
      <c r="V238" s="90"/>
      <c r="W238" s="90"/>
      <c r="X238" s="91"/>
      <c r="Y238" s="73"/>
      <c r="Z238" s="73"/>
      <c r="AA238" s="73"/>
    </row>
    <row r="239" spans="1:27" ht="15.75" customHeight="1" x14ac:dyDescent="0.25">
      <c r="A239" s="73"/>
      <c r="B239" s="73"/>
      <c r="C239" s="73"/>
      <c r="D239" s="97"/>
      <c r="E239" s="73"/>
      <c r="F239" s="73"/>
      <c r="G239" s="73"/>
      <c r="H239" s="73"/>
      <c r="I239" s="73"/>
      <c r="J239" s="73"/>
      <c r="K239" s="78"/>
      <c r="L239" s="73"/>
      <c r="M239" s="73"/>
      <c r="N239" s="73"/>
      <c r="O239" s="73"/>
      <c r="P239" s="90"/>
      <c r="Q239" s="90"/>
      <c r="R239" s="90"/>
      <c r="S239" s="90"/>
      <c r="T239" s="90"/>
      <c r="U239" s="90"/>
      <c r="V239" s="90"/>
      <c r="W239" s="90"/>
      <c r="X239" s="91"/>
      <c r="Y239" s="73"/>
      <c r="Z239" s="73"/>
      <c r="AA239" s="73"/>
    </row>
    <row r="240" spans="1:27" ht="15.75" customHeight="1" x14ac:dyDescent="0.25">
      <c r="A240" s="73"/>
      <c r="B240" s="73"/>
      <c r="C240" s="73"/>
      <c r="D240" s="97"/>
      <c r="E240" s="73"/>
      <c r="F240" s="73"/>
      <c r="G240" s="73"/>
      <c r="H240" s="73"/>
      <c r="I240" s="73"/>
      <c r="J240" s="73"/>
      <c r="K240" s="78"/>
      <c r="L240" s="73"/>
      <c r="M240" s="73"/>
      <c r="N240" s="73"/>
      <c r="O240" s="73"/>
      <c r="P240" s="90"/>
      <c r="Q240" s="90"/>
      <c r="R240" s="90"/>
      <c r="S240" s="90"/>
      <c r="T240" s="90"/>
      <c r="U240" s="90"/>
      <c r="V240" s="90"/>
      <c r="W240" s="90"/>
      <c r="X240" s="91"/>
      <c r="Y240" s="73"/>
      <c r="Z240" s="73"/>
      <c r="AA240" s="73"/>
    </row>
    <row r="241" spans="1:27" ht="15.75" customHeight="1" x14ac:dyDescent="0.25">
      <c r="A241" s="73"/>
      <c r="B241" s="73"/>
      <c r="C241" s="73"/>
      <c r="D241" s="97"/>
      <c r="E241" s="73"/>
      <c r="F241" s="73"/>
      <c r="G241" s="73"/>
      <c r="H241" s="73"/>
      <c r="I241" s="73"/>
      <c r="J241" s="73"/>
      <c r="K241" s="78"/>
      <c r="L241" s="73"/>
      <c r="M241" s="73"/>
      <c r="N241" s="73"/>
      <c r="O241" s="73"/>
      <c r="P241" s="90"/>
      <c r="Q241" s="90"/>
      <c r="R241" s="90"/>
      <c r="S241" s="90"/>
      <c r="T241" s="90"/>
      <c r="U241" s="90"/>
      <c r="V241" s="90"/>
      <c r="W241" s="90"/>
      <c r="X241" s="91"/>
      <c r="Y241" s="73"/>
      <c r="Z241" s="73"/>
      <c r="AA241" s="73"/>
    </row>
    <row r="242" spans="1:27" ht="15.75" customHeight="1" x14ac:dyDescent="0.25">
      <c r="A242" s="73"/>
      <c r="B242" s="73"/>
      <c r="C242" s="73"/>
      <c r="D242" s="97"/>
      <c r="E242" s="73"/>
      <c r="F242" s="73"/>
      <c r="G242" s="73"/>
      <c r="H242" s="73"/>
      <c r="I242" s="73"/>
      <c r="J242" s="73"/>
      <c r="K242" s="78"/>
      <c r="L242" s="73"/>
      <c r="M242" s="73"/>
      <c r="N242" s="73"/>
      <c r="O242" s="73"/>
      <c r="P242" s="90"/>
      <c r="Q242" s="90"/>
      <c r="R242" s="90"/>
      <c r="S242" s="90"/>
      <c r="T242" s="90"/>
      <c r="U242" s="90"/>
      <c r="V242" s="90"/>
      <c r="W242" s="90"/>
      <c r="X242" s="91"/>
      <c r="Y242" s="73"/>
      <c r="Z242" s="73"/>
      <c r="AA242" s="73"/>
    </row>
    <row r="243" spans="1:27" ht="15.75" customHeight="1" x14ac:dyDescent="0.25">
      <c r="A243" s="73"/>
      <c r="B243" s="73"/>
      <c r="C243" s="73"/>
      <c r="D243" s="97"/>
      <c r="E243" s="73"/>
      <c r="F243" s="73"/>
      <c r="G243" s="73"/>
      <c r="H243" s="73"/>
      <c r="I243" s="73"/>
      <c r="J243" s="73"/>
      <c r="K243" s="78"/>
      <c r="L243" s="73"/>
      <c r="M243" s="73"/>
      <c r="N243" s="73"/>
      <c r="O243" s="73"/>
      <c r="P243" s="90"/>
      <c r="Q243" s="90"/>
      <c r="R243" s="90"/>
      <c r="S243" s="90"/>
      <c r="T243" s="90"/>
      <c r="U243" s="90"/>
      <c r="V243" s="90"/>
      <c r="W243" s="90"/>
      <c r="X243" s="91"/>
      <c r="Y243" s="73"/>
      <c r="Z243" s="73"/>
      <c r="AA243" s="73"/>
    </row>
    <row r="244" spans="1:27" ht="15.75" customHeight="1" x14ac:dyDescent="0.25">
      <c r="A244" s="73"/>
      <c r="B244" s="73"/>
      <c r="C244" s="73"/>
      <c r="D244" s="97"/>
      <c r="E244" s="73"/>
      <c r="F244" s="73"/>
      <c r="G244" s="73"/>
      <c r="H244" s="73"/>
      <c r="I244" s="73"/>
      <c r="J244" s="73"/>
      <c r="K244" s="78"/>
      <c r="L244" s="73"/>
      <c r="M244" s="73"/>
      <c r="N244" s="73"/>
      <c r="O244" s="73"/>
      <c r="P244" s="90"/>
      <c r="Q244" s="90"/>
      <c r="R244" s="90"/>
      <c r="S244" s="90"/>
      <c r="T244" s="90"/>
      <c r="U244" s="90"/>
      <c r="V244" s="90"/>
      <c r="W244" s="90"/>
      <c r="X244" s="91"/>
      <c r="Y244" s="73"/>
      <c r="Z244" s="73"/>
      <c r="AA244" s="73"/>
    </row>
    <row r="245" spans="1:27" ht="15.75" customHeight="1" x14ac:dyDescent="0.25">
      <c r="A245" s="73"/>
      <c r="B245" s="73"/>
      <c r="C245" s="73"/>
      <c r="D245" s="97"/>
      <c r="E245" s="73"/>
      <c r="F245" s="73"/>
      <c r="G245" s="73"/>
      <c r="H245" s="73"/>
      <c r="I245" s="73"/>
      <c r="J245" s="73"/>
      <c r="K245" s="78"/>
      <c r="L245" s="73"/>
      <c r="M245" s="73"/>
      <c r="N245" s="73"/>
      <c r="O245" s="73"/>
      <c r="P245" s="90"/>
      <c r="Q245" s="90"/>
      <c r="R245" s="90"/>
      <c r="S245" s="90"/>
      <c r="T245" s="90"/>
      <c r="U245" s="90"/>
      <c r="V245" s="90"/>
      <c r="W245" s="90"/>
      <c r="X245" s="91"/>
      <c r="Y245" s="73"/>
      <c r="Z245" s="73"/>
      <c r="AA245" s="73"/>
    </row>
    <row r="246" spans="1:27" ht="15.75" customHeight="1" x14ac:dyDescent="0.25">
      <c r="A246" s="73"/>
      <c r="B246" s="73"/>
      <c r="C246" s="73"/>
      <c r="D246" s="97"/>
      <c r="E246" s="73"/>
      <c r="F246" s="73"/>
      <c r="G246" s="73"/>
      <c r="H246" s="73"/>
      <c r="I246" s="73"/>
      <c r="J246" s="73"/>
      <c r="K246" s="78"/>
      <c r="L246" s="73"/>
      <c r="M246" s="73"/>
      <c r="N246" s="73"/>
      <c r="O246" s="73"/>
      <c r="P246" s="90"/>
      <c r="Q246" s="90"/>
      <c r="R246" s="90"/>
      <c r="S246" s="90"/>
      <c r="T246" s="90"/>
      <c r="U246" s="90"/>
      <c r="V246" s="90"/>
      <c r="W246" s="90"/>
      <c r="X246" s="91"/>
      <c r="Y246" s="73"/>
      <c r="Z246" s="73"/>
      <c r="AA246" s="73"/>
    </row>
    <row r="247" spans="1:27" ht="15.75" customHeight="1" x14ac:dyDescent="0.25">
      <c r="A247" s="73"/>
      <c r="B247" s="73"/>
      <c r="C247" s="73"/>
      <c r="D247" s="97"/>
      <c r="E247" s="73"/>
      <c r="F247" s="73"/>
      <c r="G247" s="73"/>
      <c r="H247" s="73"/>
      <c r="I247" s="73"/>
      <c r="J247" s="73"/>
      <c r="K247" s="78"/>
      <c r="L247" s="73"/>
      <c r="M247" s="73"/>
      <c r="N247" s="73"/>
      <c r="O247" s="73"/>
      <c r="P247" s="90"/>
      <c r="Q247" s="90"/>
      <c r="R247" s="90"/>
      <c r="S247" s="90"/>
      <c r="T247" s="90"/>
      <c r="U247" s="90"/>
      <c r="V247" s="90"/>
      <c r="W247" s="90"/>
      <c r="X247" s="91"/>
      <c r="Y247" s="73"/>
      <c r="Z247" s="73"/>
      <c r="AA247" s="73"/>
    </row>
    <row r="248" spans="1:27" ht="15.75" customHeight="1" x14ac:dyDescent="0.25">
      <c r="A248" s="73"/>
      <c r="B248" s="73"/>
      <c r="C248" s="73"/>
      <c r="D248" s="97"/>
      <c r="E248" s="73"/>
      <c r="F248" s="73"/>
      <c r="G248" s="73"/>
      <c r="H248" s="73"/>
      <c r="I248" s="73"/>
      <c r="J248" s="73"/>
      <c r="K248" s="78"/>
      <c r="L248" s="73"/>
      <c r="M248" s="73"/>
      <c r="N248" s="73"/>
      <c r="O248" s="73"/>
      <c r="P248" s="90"/>
      <c r="Q248" s="90"/>
      <c r="R248" s="90"/>
      <c r="S248" s="90"/>
      <c r="T248" s="90"/>
      <c r="U248" s="90"/>
      <c r="V248" s="90"/>
      <c r="W248" s="90"/>
      <c r="X248" s="91"/>
      <c r="Y248" s="73"/>
      <c r="Z248" s="73"/>
      <c r="AA248" s="73"/>
    </row>
    <row r="249" spans="1:27" ht="15.75" customHeight="1" x14ac:dyDescent="0.25">
      <c r="A249" s="73"/>
      <c r="B249" s="73"/>
      <c r="C249" s="73"/>
      <c r="D249" s="97"/>
      <c r="E249" s="73"/>
      <c r="F249" s="73"/>
      <c r="G249" s="73"/>
      <c r="H249" s="73"/>
      <c r="I249" s="73"/>
      <c r="J249" s="73"/>
      <c r="K249" s="78"/>
      <c r="L249" s="73"/>
      <c r="M249" s="73"/>
      <c r="N249" s="73"/>
      <c r="O249" s="73"/>
      <c r="P249" s="90"/>
      <c r="Q249" s="90"/>
      <c r="R249" s="90"/>
      <c r="S249" s="90"/>
      <c r="T249" s="90"/>
      <c r="U249" s="90"/>
      <c r="V249" s="90"/>
      <c r="W249" s="90"/>
      <c r="X249" s="91"/>
      <c r="Y249" s="73"/>
      <c r="Z249" s="73"/>
      <c r="AA249" s="73"/>
    </row>
    <row r="250" spans="1:27" ht="15.75" customHeight="1" x14ac:dyDescent="0.25">
      <c r="A250" s="73"/>
      <c r="B250" s="73"/>
      <c r="C250" s="73"/>
      <c r="D250" s="97"/>
      <c r="E250" s="73"/>
      <c r="F250" s="73"/>
      <c r="G250" s="73"/>
      <c r="H250" s="73"/>
      <c r="I250" s="73"/>
      <c r="J250" s="73"/>
      <c r="K250" s="78"/>
      <c r="L250" s="73"/>
      <c r="M250" s="73"/>
      <c r="N250" s="73"/>
      <c r="O250" s="73"/>
      <c r="P250" s="90"/>
      <c r="Q250" s="90"/>
      <c r="R250" s="90"/>
      <c r="S250" s="90"/>
      <c r="T250" s="90"/>
      <c r="U250" s="90"/>
      <c r="V250" s="90"/>
      <c r="W250" s="90"/>
      <c r="X250" s="91"/>
      <c r="Y250" s="73"/>
      <c r="Z250" s="73"/>
      <c r="AA250" s="73"/>
    </row>
    <row r="251" spans="1:27" ht="15.75" customHeight="1" x14ac:dyDescent="0.25">
      <c r="A251" s="73"/>
      <c r="B251" s="73"/>
      <c r="C251" s="73"/>
      <c r="D251" s="97"/>
      <c r="E251" s="73"/>
      <c r="F251" s="73"/>
      <c r="G251" s="73"/>
      <c r="H251" s="73"/>
      <c r="I251" s="73"/>
      <c r="J251" s="73"/>
      <c r="K251" s="78"/>
      <c r="L251" s="73"/>
      <c r="M251" s="73"/>
      <c r="N251" s="73"/>
      <c r="O251" s="73"/>
      <c r="P251" s="90"/>
      <c r="Q251" s="90"/>
      <c r="R251" s="90"/>
      <c r="S251" s="90"/>
      <c r="T251" s="90"/>
      <c r="U251" s="90"/>
      <c r="V251" s="90"/>
      <c r="W251" s="90"/>
      <c r="X251" s="91"/>
      <c r="Y251" s="73"/>
      <c r="Z251" s="73"/>
      <c r="AA251" s="73"/>
    </row>
    <row r="252" spans="1:27" ht="15.75" customHeight="1" x14ac:dyDescent="0.25">
      <c r="A252" s="73"/>
      <c r="B252" s="73"/>
      <c r="C252" s="73"/>
      <c r="D252" s="97"/>
      <c r="E252" s="73"/>
      <c r="F252" s="73"/>
      <c r="G252" s="73"/>
      <c r="H252" s="73"/>
      <c r="I252" s="73"/>
      <c r="J252" s="73"/>
      <c r="K252" s="78"/>
      <c r="L252" s="73"/>
      <c r="M252" s="73"/>
      <c r="N252" s="73"/>
      <c r="O252" s="73"/>
      <c r="P252" s="90"/>
      <c r="Q252" s="90"/>
      <c r="R252" s="90"/>
      <c r="S252" s="90"/>
      <c r="T252" s="90"/>
      <c r="U252" s="90"/>
      <c r="V252" s="90"/>
      <c r="W252" s="90"/>
      <c r="X252" s="91"/>
      <c r="Y252" s="73"/>
      <c r="Z252" s="73"/>
      <c r="AA252" s="73"/>
    </row>
    <row r="253" spans="1:27" ht="15.75" customHeight="1" x14ac:dyDescent="0.25">
      <c r="A253" s="73"/>
      <c r="B253" s="73"/>
      <c r="C253" s="73"/>
      <c r="D253" s="97"/>
      <c r="E253" s="73"/>
      <c r="F253" s="73"/>
      <c r="G253" s="73"/>
      <c r="H253" s="73"/>
      <c r="I253" s="73"/>
      <c r="J253" s="73"/>
      <c r="K253" s="78"/>
      <c r="L253" s="73"/>
      <c r="M253" s="73"/>
      <c r="N253" s="73"/>
      <c r="O253" s="73"/>
      <c r="P253" s="90"/>
      <c r="Q253" s="90"/>
      <c r="R253" s="90"/>
      <c r="S253" s="90"/>
      <c r="T253" s="90"/>
      <c r="U253" s="90"/>
      <c r="V253" s="90"/>
      <c r="W253" s="90"/>
      <c r="X253" s="91"/>
      <c r="Y253" s="73"/>
      <c r="Z253" s="73"/>
      <c r="AA253" s="73"/>
    </row>
    <row r="254" spans="1:27" ht="15.75" customHeight="1" x14ac:dyDescent="0.25">
      <c r="A254" s="73"/>
      <c r="B254" s="73"/>
      <c r="C254" s="73"/>
      <c r="D254" s="97"/>
      <c r="E254" s="73"/>
      <c r="F254" s="73"/>
      <c r="G254" s="73"/>
      <c r="H254" s="73"/>
      <c r="I254" s="73"/>
      <c r="J254" s="73"/>
      <c r="K254" s="78"/>
      <c r="L254" s="73"/>
      <c r="M254" s="73"/>
      <c r="N254" s="73"/>
      <c r="O254" s="73"/>
      <c r="P254" s="90"/>
      <c r="Q254" s="90"/>
      <c r="R254" s="90"/>
      <c r="S254" s="90"/>
      <c r="T254" s="90"/>
      <c r="U254" s="90"/>
      <c r="V254" s="90"/>
      <c r="W254" s="90"/>
      <c r="X254" s="91"/>
      <c r="Y254" s="73"/>
      <c r="Z254" s="73"/>
      <c r="AA254" s="73"/>
    </row>
    <row r="255" spans="1:27" ht="15.75" customHeight="1" x14ac:dyDescent="0.25">
      <c r="A255" s="73"/>
      <c r="B255" s="73"/>
      <c r="C255" s="73"/>
      <c r="D255" s="97"/>
      <c r="E255" s="73"/>
      <c r="F255" s="73"/>
      <c r="G255" s="73"/>
      <c r="H255" s="73"/>
      <c r="I255" s="73"/>
      <c r="J255" s="73"/>
      <c r="K255" s="78"/>
      <c r="L255" s="73"/>
      <c r="M255" s="73"/>
      <c r="N255" s="73"/>
      <c r="O255" s="73"/>
      <c r="P255" s="90"/>
      <c r="Q255" s="90"/>
      <c r="R255" s="90"/>
      <c r="S255" s="90"/>
      <c r="T255" s="90"/>
      <c r="U255" s="90"/>
      <c r="V255" s="90"/>
      <c r="W255" s="90"/>
      <c r="X255" s="91"/>
      <c r="Y255" s="73"/>
      <c r="Z255" s="73"/>
      <c r="AA255" s="73"/>
    </row>
    <row r="256" spans="1:27" ht="15.75" customHeight="1" x14ac:dyDescent="0.25">
      <c r="A256" s="73"/>
      <c r="B256" s="73"/>
      <c r="C256" s="73"/>
      <c r="D256" s="97"/>
      <c r="E256" s="73"/>
      <c r="F256" s="73"/>
      <c r="G256" s="73"/>
      <c r="H256" s="73"/>
      <c r="I256" s="73"/>
      <c r="J256" s="73"/>
      <c r="K256" s="78"/>
      <c r="L256" s="73"/>
      <c r="M256" s="73"/>
      <c r="N256" s="73"/>
      <c r="O256" s="73"/>
      <c r="P256" s="90"/>
      <c r="Q256" s="90"/>
      <c r="R256" s="90"/>
      <c r="S256" s="90"/>
      <c r="T256" s="90"/>
      <c r="U256" s="90"/>
      <c r="V256" s="90"/>
      <c r="W256" s="90"/>
      <c r="X256" s="91"/>
      <c r="Y256" s="73"/>
      <c r="Z256" s="73"/>
      <c r="AA256" s="73"/>
    </row>
    <row r="257" spans="1:27" ht="15.75" customHeight="1" x14ac:dyDescent="0.25">
      <c r="A257" s="73"/>
      <c r="B257" s="73"/>
      <c r="C257" s="73"/>
      <c r="D257" s="97"/>
      <c r="E257" s="73"/>
      <c r="F257" s="73"/>
      <c r="G257" s="73"/>
      <c r="H257" s="73"/>
      <c r="I257" s="73"/>
      <c r="J257" s="73"/>
      <c r="K257" s="78"/>
      <c r="L257" s="73"/>
      <c r="M257" s="73"/>
      <c r="N257" s="73"/>
      <c r="O257" s="73"/>
      <c r="P257" s="90"/>
      <c r="Q257" s="90"/>
      <c r="R257" s="90"/>
      <c r="S257" s="90"/>
      <c r="T257" s="90"/>
      <c r="U257" s="90"/>
      <c r="V257" s="90"/>
      <c r="W257" s="90"/>
      <c r="X257" s="91"/>
      <c r="Y257" s="73"/>
      <c r="Z257" s="73"/>
      <c r="AA257" s="73"/>
    </row>
    <row r="258" spans="1:27" ht="15.75" customHeight="1" x14ac:dyDescent="0.25">
      <c r="A258" s="73"/>
      <c r="B258" s="73"/>
      <c r="C258" s="73"/>
      <c r="D258" s="97"/>
      <c r="E258" s="73"/>
      <c r="F258" s="73"/>
      <c r="G258" s="73"/>
      <c r="H258" s="73"/>
      <c r="I258" s="73"/>
      <c r="J258" s="73"/>
      <c r="K258" s="78"/>
      <c r="L258" s="73"/>
      <c r="M258" s="73"/>
      <c r="N258" s="73"/>
      <c r="O258" s="73"/>
      <c r="P258" s="90"/>
      <c r="Q258" s="90"/>
      <c r="R258" s="90"/>
      <c r="S258" s="90"/>
      <c r="T258" s="90"/>
      <c r="U258" s="90"/>
      <c r="V258" s="90"/>
      <c r="W258" s="90"/>
      <c r="X258" s="91"/>
      <c r="Y258" s="73"/>
      <c r="Z258" s="73"/>
      <c r="AA258" s="73"/>
    </row>
    <row r="259" spans="1:27" ht="15.75" customHeight="1" x14ac:dyDescent="0.25">
      <c r="A259" s="73"/>
      <c r="B259" s="73"/>
      <c r="C259" s="73"/>
      <c r="D259" s="97"/>
      <c r="E259" s="73"/>
      <c r="F259" s="73"/>
      <c r="G259" s="73"/>
      <c r="H259" s="73"/>
      <c r="I259" s="73"/>
      <c r="J259" s="73"/>
      <c r="K259" s="78"/>
      <c r="L259" s="73"/>
      <c r="M259" s="73"/>
      <c r="N259" s="73"/>
      <c r="O259" s="73"/>
      <c r="P259" s="90"/>
      <c r="Q259" s="90"/>
      <c r="R259" s="90"/>
      <c r="S259" s="90"/>
      <c r="T259" s="90"/>
      <c r="U259" s="90"/>
      <c r="V259" s="90"/>
      <c r="W259" s="90"/>
      <c r="X259" s="91"/>
      <c r="Y259" s="73"/>
      <c r="Z259" s="73"/>
      <c r="AA259" s="73"/>
    </row>
    <row r="260" spans="1:27" ht="15.75" customHeight="1" x14ac:dyDescent="0.25">
      <c r="A260" s="73"/>
      <c r="B260" s="73"/>
      <c r="C260" s="73"/>
      <c r="D260" s="97"/>
      <c r="E260" s="73"/>
      <c r="F260" s="73"/>
      <c r="G260" s="73"/>
      <c r="H260" s="73"/>
      <c r="I260" s="73"/>
      <c r="J260" s="73"/>
      <c r="K260" s="78"/>
      <c r="L260" s="73"/>
      <c r="M260" s="73"/>
      <c r="N260" s="73"/>
      <c r="O260" s="73"/>
      <c r="P260" s="90"/>
      <c r="Q260" s="90"/>
      <c r="R260" s="90"/>
      <c r="S260" s="90"/>
      <c r="T260" s="90"/>
      <c r="U260" s="90"/>
      <c r="V260" s="90"/>
      <c r="W260" s="90"/>
      <c r="X260" s="91"/>
      <c r="Y260" s="73"/>
      <c r="Z260" s="73"/>
      <c r="AA260" s="73"/>
    </row>
    <row r="261" spans="1:27" ht="15.75" customHeight="1" x14ac:dyDescent="0.25">
      <c r="A261" s="73"/>
      <c r="B261" s="73"/>
      <c r="C261" s="73"/>
      <c r="D261" s="97"/>
      <c r="E261" s="73"/>
      <c r="F261" s="73"/>
      <c r="G261" s="73"/>
      <c r="H261" s="73"/>
      <c r="I261" s="73"/>
      <c r="J261" s="73"/>
      <c r="K261" s="78"/>
      <c r="L261" s="73"/>
      <c r="M261" s="73"/>
      <c r="N261" s="73"/>
      <c r="O261" s="73"/>
      <c r="P261" s="90"/>
      <c r="Q261" s="90"/>
      <c r="R261" s="90"/>
      <c r="S261" s="90"/>
      <c r="T261" s="90"/>
      <c r="U261" s="90"/>
      <c r="V261" s="90"/>
      <c r="W261" s="90"/>
      <c r="X261" s="91"/>
      <c r="Y261" s="73"/>
      <c r="Z261" s="73"/>
      <c r="AA261" s="73"/>
    </row>
    <row r="262" spans="1:27" ht="15.75" customHeight="1" x14ac:dyDescent="0.25">
      <c r="A262" s="73"/>
      <c r="B262" s="73"/>
      <c r="C262" s="73"/>
      <c r="D262" s="97"/>
      <c r="E262" s="73"/>
      <c r="F262" s="73"/>
      <c r="G262" s="73"/>
      <c r="H262" s="73"/>
      <c r="I262" s="73"/>
      <c r="J262" s="73"/>
      <c r="K262" s="78"/>
      <c r="L262" s="73"/>
      <c r="M262" s="73"/>
      <c r="N262" s="73"/>
      <c r="O262" s="73"/>
      <c r="P262" s="90"/>
      <c r="Q262" s="90"/>
      <c r="R262" s="90"/>
      <c r="S262" s="90"/>
      <c r="T262" s="90"/>
      <c r="U262" s="90"/>
      <c r="V262" s="90"/>
      <c r="W262" s="90"/>
      <c r="X262" s="91"/>
      <c r="Y262" s="73"/>
      <c r="Z262" s="73"/>
      <c r="AA262" s="73"/>
    </row>
    <row r="263" spans="1:27" ht="15.75" customHeight="1" x14ac:dyDescent="0.25">
      <c r="A263" s="73"/>
      <c r="B263" s="73"/>
      <c r="C263" s="73"/>
      <c r="D263" s="97"/>
      <c r="E263" s="73"/>
      <c r="F263" s="73"/>
      <c r="G263" s="73"/>
      <c r="H263" s="73"/>
      <c r="I263" s="73"/>
      <c r="J263" s="73"/>
      <c r="K263" s="78"/>
      <c r="L263" s="73"/>
      <c r="M263" s="73"/>
      <c r="N263" s="73"/>
      <c r="O263" s="73"/>
      <c r="P263" s="90"/>
      <c r="Q263" s="90"/>
      <c r="R263" s="90"/>
      <c r="S263" s="90"/>
      <c r="T263" s="90"/>
      <c r="U263" s="90"/>
      <c r="V263" s="90"/>
      <c r="W263" s="90"/>
      <c r="X263" s="91"/>
      <c r="Y263" s="73"/>
      <c r="Z263" s="73"/>
      <c r="AA263" s="73"/>
    </row>
    <row r="264" spans="1:27" ht="15.75" customHeight="1" x14ac:dyDescent="0.25">
      <c r="A264" s="73"/>
      <c r="B264" s="73"/>
      <c r="C264" s="73"/>
      <c r="D264" s="97"/>
      <c r="E264" s="73"/>
      <c r="F264" s="73"/>
      <c r="G264" s="73"/>
      <c r="H264" s="73"/>
      <c r="I264" s="73"/>
      <c r="J264" s="73"/>
      <c r="K264" s="78"/>
      <c r="L264" s="73"/>
      <c r="M264" s="73"/>
      <c r="N264" s="73"/>
      <c r="O264" s="73"/>
      <c r="P264" s="90"/>
      <c r="Q264" s="90"/>
      <c r="R264" s="90"/>
      <c r="S264" s="90"/>
      <c r="T264" s="90"/>
      <c r="U264" s="90"/>
      <c r="V264" s="90"/>
      <c r="W264" s="90"/>
      <c r="X264" s="91"/>
      <c r="Y264" s="73"/>
      <c r="Z264" s="73"/>
      <c r="AA264" s="73"/>
    </row>
    <row r="265" spans="1:27" ht="15.75" customHeight="1" x14ac:dyDescent="0.25">
      <c r="A265" s="73"/>
      <c r="B265" s="73"/>
      <c r="C265" s="73"/>
      <c r="D265" s="97"/>
      <c r="E265" s="73"/>
      <c r="F265" s="73"/>
      <c r="G265" s="73"/>
      <c r="H265" s="73"/>
      <c r="I265" s="73"/>
      <c r="J265" s="73"/>
      <c r="K265" s="78"/>
      <c r="L265" s="73"/>
      <c r="M265" s="73"/>
      <c r="N265" s="73"/>
      <c r="O265" s="73"/>
      <c r="P265" s="90"/>
      <c r="Q265" s="90"/>
      <c r="R265" s="90"/>
      <c r="S265" s="90"/>
      <c r="T265" s="90"/>
      <c r="U265" s="90"/>
      <c r="V265" s="90"/>
      <c r="W265" s="90"/>
      <c r="X265" s="91"/>
      <c r="Y265" s="73"/>
      <c r="Z265" s="73"/>
      <c r="AA265" s="73"/>
    </row>
    <row r="266" spans="1:27" ht="15.75" customHeight="1" x14ac:dyDescent="0.25">
      <c r="A266" s="73"/>
      <c r="B266" s="73"/>
      <c r="C266" s="73"/>
      <c r="D266" s="97"/>
      <c r="E266" s="73"/>
      <c r="F266" s="73"/>
      <c r="G266" s="73"/>
      <c r="H266" s="73"/>
      <c r="I266" s="73"/>
      <c r="J266" s="73"/>
      <c r="K266" s="78"/>
      <c r="L266" s="73"/>
      <c r="M266" s="73"/>
      <c r="N266" s="73"/>
      <c r="O266" s="73"/>
      <c r="P266" s="90"/>
      <c r="Q266" s="90"/>
      <c r="R266" s="90"/>
      <c r="S266" s="90"/>
      <c r="T266" s="90"/>
      <c r="U266" s="90"/>
      <c r="V266" s="90"/>
      <c r="W266" s="90"/>
      <c r="X266" s="91"/>
      <c r="Y266" s="73"/>
      <c r="Z266" s="73"/>
      <c r="AA266" s="73"/>
    </row>
    <row r="267" spans="1:27" ht="15.75" customHeight="1" x14ac:dyDescent="0.25">
      <c r="A267" s="73"/>
      <c r="B267" s="73"/>
      <c r="C267" s="73"/>
      <c r="D267" s="97"/>
      <c r="E267" s="73"/>
      <c r="F267" s="73"/>
      <c r="G267" s="73"/>
      <c r="H267" s="73"/>
      <c r="I267" s="73"/>
      <c r="J267" s="73"/>
      <c r="K267" s="78"/>
      <c r="L267" s="73"/>
      <c r="M267" s="73"/>
      <c r="N267" s="73"/>
      <c r="O267" s="73"/>
      <c r="P267" s="90"/>
      <c r="Q267" s="90"/>
      <c r="R267" s="90"/>
      <c r="S267" s="90"/>
      <c r="T267" s="90"/>
      <c r="U267" s="90"/>
      <c r="V267" s="90"/>
      <c r="W267" s="90"/>
      <c r="X267" s="91"/>
      <c r="Y267" s="73"/>
      <c r="Z267" s="73"/>
      <c r="AA267" s="73"/>
    </row>
    <row r="268" spans="1:27" ht="15.75" customHeight="1" x14ac:dyDescent="0.25">
      <c r="A268" s="73"/>
      <c r="B268" s="73"/>
      <c r="C268" s="73"/>
      <c r="D268" s="97"/>
      <c r="E268" s="73"/>
      <c r="F268" s="73"/>
      <c r="G268" s="73"/>
      <c r="H268" s="73"/>
      <c r="I268" s="73"/>
      <c r="J268" s="73"/>
      <c r="K268" s="78"/>
      <c r="L268" s="73"/>
      <c r="M268" s="73"/>
      <c r="N268" s="73"/>
      <c r="O268" s="73"/>
      <c r="P268" s="90"/>
      <c r="Q268" s="90"/>
      <c r="R268" s="90"/>
      <c r="S268" s="90"/>
      <c r="T268" s="90"/>
      <c r="U268" s="90"/>
      <c r="V268" s="90"/>
      <c r="W268" s="90"/>
      <c r="X268" s="91"/>
      <c r="Y268" s="73"/>
      <c r="Z268" s="73"/>
      <c r="AA268" s="73"/>
    </row>
    <row r="269" spans="1:27" ht="15.75" customHeight="1" x14ac:dyDescent="0.25">
      <c r="A269" s="73"/>
      <c r="B269" s="73"/>
      <c r="C269" s="73"/>
      <c r="D269" s="97"/>
      <c r="E269" s="73"/>
      <c r="F269" s="73"/>
      <c r="G269" s="73"/>
      <c r="H269" s="73"/>
      <c r="I269" s="73"/>
      <c r="J269" s="73"/>
      <c r="K269" s="78"/>
      <c r="L269" s="73"/>
      <c r="M269" s="73"/>
      <c r="N269" s="73"/>
      <c r="O269" s="73"/>
      <c r="P269" s="90"/>
      <c r="Q269" s="90"/>
      <c r="R269" s="90"/>
      <c r="S269" s="90"/>
      <c r="T269" s="90"/>
      <c r="U269" s="90"/>
      <c r="V269" s="90"/>
      <c r="W269" s="90"/>
      <c r="X269" s="91"/>
      <c r="Y269" s="73"/>
      <c r="Z269" s="73"/>
      <c r="AA269" s="73"/>
    </row>
    <row r="270" spans="1:27" ht="15.75" customHeight="1" x14ac:dyDescent="0.25">
      <c r="A270" s="73"/>
      <c r="B270" s="73"/>
      <c r="C270" s="73"/>
      <c r="D270" s="97"/>
      <c r="E270" s="73"/>
      <c r="F270" s="73"/>
      <c r="G270" s="73"/>
      <c r="H270" s="73"/>
      <c r="I270" s="73"/>
      <c r="J270" s="73"/>
      <c r="K270" s="78"/>
      <c r="L270" s="73"/>
      <c r="M270" s="73"/>
      <c r="N270" s="73"/>
      <c r="O270" s="73"/>
      <c r="P270" s="90"/>
      <c r="Q270" s="90"/>
      <c r="R270" s="90"/>
      <c r="S270" s="90"/>
      <c r="T270" s="90"/>
      <c r="U270" s="90"/>
      <c r="V270" s="90"/>
      <c r="W270" s="90"/>
      <c r="X270" s="91"/>
      <c r="Y270" s="73"/>
      <c r="Z270" s="73"/>
      <c r="AA270" s="73"/>
    </row>
    <row r="271" spans="1:27" ht="15.75" customHeight="1" x14ac:dyDescent="0.25">
      <c r="A271" s="73"/>
      <c r="B271" s="73"/>
      <c r="C271" s="73"/>
      <c r="D271" s="97"/>
      <c r="E271" s="73"/>
      <c r="F271" s="73"/>
      <c r="G271" s="73"/>
      <c r="H271" s="73"/>
      <c r="I271" s="73"/>
      <c r="J271" s="73"/>
      <c r="K271" s="78"/>
      <c r="L271" s="73"/>
      <c r="M271" s="73"/>
      <c r="N271" s="73"/>
      <c r="O271" s="73"/>
      <c r="P271" s="90"/>
      <c r="Q271" s="90"/>
      <c r="R271" s="90"/>
      <c r="S271" s="90"/>
      <c r="T271" s="90"/>
      <c r="U271" s="90"/>
      <c r="V271" s="90"/>
      <c r="W271" s="90"/>
      <c r="X271" s="91"/>
      <c r="Y271" s="73"/>
      <c r="Z271" s="73"/>
      <c r="AA271" s="73"/>
    </row>
    <row r="272" spans="1:27" ht="15.75" customHeight="1" x14ac:dyDescent="0.25">
      <c r="A272" s="73"/>
      <c r="B272" s="73"/>
      <c r="C272" s="73"/>
      <c r="D272" s="97"/>
      <c r="E272" s="73"/>
      <c r="F272" s="73"/>
      <c r="G272" s="73"/>
      <c r="H272" s="73"/>
      <c r="I272" s="73"/>
      <c r="J272" s="73"/>
      <c r="K272" s="78"/>
      <c r="L272" s="73"/>
      <c r="M272" s="73"/>
      <c r="N272" s="73"/>
      <c r="O272" s="73"/>
      <c r="P272" s="90"/>
      <c r="Q272" s="90"/>
      <c r="R272" s="90"/>
      <c r="S272" s="90"/>
      <c r="T272" s="90"/>
      <c r="U272" s="90"/>
      <c r="V272" s="90"/>
      <c r="W272" s="90"/>
      <c r="X272" s="91"/>
      <c r="Y272" s="73"/>
      <c r="Z272" s="73"/>
      <c r="AA272" s="73"/>
    </row>
    <row r="273" spans="1:27" ht="15.75" customHeight="1" x14ac:dyDescent="0.25">
      <c r="A273" s="73"/>
      <c r="B273" s="73"/>
      <c r="C273" s="73"/>
      <c r="D273" s="97"/>
      <c r="E273" s="73"/>
      <c r="F273" s="73"/>
      <c r="G273" s="73"/>
      <c r="H273" s="73"/>
      <c r="I273" s="73"/>
      <c r="J273" s="73"/>
      <c r="K273" s="78"/>
      <c r="L273" s="73"/>
      <c r="M273" s="73"/>
      <c r="N273" s="73"/>
      <c r="O273" s="73"/>
      <c r="P273" s="90"/>
      <c r="Q273" s="90"/>
      <c r="R273" s="90"/>
      <c r="S273" s="90"/>
      <c r="T273" s="90"/>
      <c r="U273" s="90"/>
      <c r="V273" s="90"/>
      <c r="W273" s="90"/>
      <c r="X273" s="91"/>
      <c r="Y273" s="73"/>
      <c r="Z273" s="73"/>
      <c r="AA273" s="73"/>
    </row>
    <row r="274" spans="1:27" ht="15.75" customHeight="1" x14ac:dyDescent="0.25">
      <c r="A274" s="73"/>
      <c r="B274" s="73"/>
      <c r="C274" s="73"/>
      <c r="D274" s="97"/>
      <c r="E274" s="73"/>
      <c r="F274" s="73"/>
      <c r="G274" s="73"/>
      <c r="H274" s="73"/>
      <c r="I274" s="73"/>
      <c r="J274" s="73"/>
      <c r="K274" s="78"/>
      <c r="L274" s="73"/>
      <c r="M274" s="73"/>
      <c r="N274" s="73"/>
      <c r="O274" s="73"/>
      <c r="P274" s="90"/>
      <c r="Q274" s="90"/>
      <c r="R274" s="90"/>
      <c r="S274" s="90"/>
      <c r="T274" s="90"/>
      <c r="U274" s="90"/>
      <c r="V274" s="90"/>
      <c r="W274" s="90"/>
      <c r="X274" s="91"/>
      <c r="Y274" s="73"/>
      <c r="Z274" s="73"/>
      <c r="AA274" s="73"/>
    </row>
    <row r="275" spans="1:27" ht="15.75" customHeight="1" x14ac:dyDescent="0.25">
      <c r="A275" s="73"/>
      <c r="B275" s="73"/>
      <c r="C275" s="73"/>
      <c r="D275" s="97"/>
      <c r="E275" s="73"/>
      <c r="F275" s="73"/>
      <c r="G275" s="73"/>
      <c r="H275" s="73"/>
      <c r="I275" s="73"/>
      <c r="J275" s="73"/>
      <c r="K275" s="78"/>
      <c r="L275" s="73"/>
      <c r="M275" s="73"/>
      <c r="N275" s="73"/>
      <c r="O275" s="73"/>
      <c r="P275" s="90"/>
      <c r="Q275" s="90"/>
      <c r="R275" s="90"/>
      <c r="S275" s="90"/>
      <c r="T275" s="90"/>
      <c r="U275" s="90"/>
      <c r="V275" s="90"/>
      <c r="W275" s="90"/>
      <c r="X275" s="91"/>
      <c r="Y275" s="73"/>
      <c r="Z275" s="73"/>
      <c r="AA275" s="73"/>
    </row>
    <row r="276" spans="1:27" ht="15.75" customHeight="1" x14ac:dyDescent="0.25">
      <c r="A276" s="73"/>
      <c r="B276" s="73"/>
      <c r="C276" s="73"/>
      <c r="D276" s="97"/>
      <c r="E276" s="73"/>
      <c r="F276" s="73"/>
      <c r="G276" s="73"/>
      <c r="H276" s="73"/>
      <c r="I276" s="73"/>
      <c r="J276" s="73"/>
      <c r="K276" s="78"/>
      <c r="L276" s="73"/>
      <c r="M276" s="73"/>
      <c r="N276" s="73"/>
      <c r="O276" s="73"/>
      <c r="P276" s="90"/>
      <c r="Q276" s="90"/>
      <c r="R276" s="90"/>
      <c r="S276" s="90"/>
      <c r="T276" s="90"/>
      <c r="U276" s="90"/>
      <c r="V276" s="90"/>
      <c r="W276" s="90"/>
      <c r="X276" s="91"/>
      <c r="Y276" s="73"/>
      <c r="Z276" s="73"/>
      <c r="AA276" s="73"/>
    </row>
    <row r="277" spans="1:27" ht="15.75" customHeight="1" x14ac:dyDescent="0.25">
      <c r="A277" s="73"/>
      <c r="B277" s="73"/>
      <c r="C277" s="73"/>
      <c r="D277" s="97"/>
      <c r="E277" s="73"/>
      <c r="F277" s="73"/>
      <c r="G277" s="73"/>
      <c r="H277" s="73"/>
      <c r="I277" s="73"/>
      <c r="J277" s="73"/>
      <c r="K277" s="78"/>
      <c r="L277" s="73"/>
      <c r="M277" s="73"/>
      <c r="N277" s="73"/>
      <c r="O277" s="73"/>
      <c r="P277" s="90"/>
      <c r="Q277" s="90"/>
      <c r="R277" s="90"/>
      <c r="S277" s="90"/>
      <c r="T277" s="90"/>
      <c r="U277" s="90"/>
      <c r="V277" s="90"/>
      <c r="W277" s="90"/>
      <c r="X277" s="91"/>
      <c r="Y277" s="73"/>
      <c r="Z277" s="73"/>
      <c r="AA277" s="73"/>
    </row>
    <row r="278" spans="1:27" ht="15.75" customHeight="1" x14ac:dyDescent="0.25">
      <c r="A278" s="73"/>
      <c r="B278" s="73"/>
      <c r="C278" s="73"/>
      <c r="D278" s="97"/>
      <c r="E278" s="73"/>
      <c r="F278" s="73"/>
      <c r="G278" s="73"/>
      <c r="H278" s="73"/>
      <c r="I278" s="73"/>
      <c r="J278" s="73"/>
      <c r="K278" s="78"/>
      <c r="L278" s="73"/>
      <c r="M278" s="73"/>
      <c r="N278" s="73"/>
      <c r="O278" s="73"/>
      <c r="P278" s="90"/>
      <c r="Q278" s="90"/>
      <c r="R278" s="90"/>
      <c r="S278" s="90"/>
      <c r="T278" s="90"/>
      <c r="U278" s="90"/>
      <c r="V278" s="90"/>
      <c r="W278" s="90"/>
      <c r="X278" s="91"/>
      <c r="Y278" s="73"/>
      <c r="Z278" s="73"/>
      <c r="AA278" s="73"/>
    </row>
    <row r="279" spans="1:27" ht="15.75" customHeight="1" x14ac:dyDescent="0.25">
      <c r="A279" s="73"/>
      <c r="B279" s="73"/>
      <c r="C279" s="73"/>
      <c r="D279" s="97"/>
      <c r="E279" s="73"/>
      <c r="F279" s="73"/>
      <c r="G279" s="73"/>
      <c r="H279" s="73"/>
      <c r="I279" s="73"/>
      <c r="J279" s="73"/>
      <c r="K279" s="78"/>
      <c r="L279" s="73"/>
      <c r="M279" s="73"/>
      <c r="N279" s="73"/>
      <c r="O279" s="73"/>
      <c r="P279" s="90"/>
      <c r="Q279" s="90"/>
      <c r="R279" s="90"/>
      <c r="S279" s="90"/>
      <c r="T279" s="90"/>
      <c r="U279" s="90"/>
      <c r="V279" s="90"/>
      <c r="W279" s="90"/>
      <c r="X279" s="91"/>
      <c r="Y279" s="73"/>
      <c r="Z279" s="73"/>
      <c r="AA279" s="73"/>
    </row>
    <row r="280" spans="1:27" ht="15.75" customHeight="1" x14ac:dyDescent="0.25">
      <c r="A280" s="73"/>
      <c r="B280" s="73"/>
      <c r="C280" s="73"/>
      <c r="D280" s="97"/>
      <c r="E280" s="73"/>
      <c r="F280" s="73"/>
      <c r="G280" s="73"/>
      <c r="H280" s="73"/>
      <c r="I280" s="73"/>
      <c r="J280" s="73"/>
      <c r="K280" s="78"/>
      <c r="L280" s="73"/>
      <c r="M280" s="73"/>
      <c r="N280" s="73"/>
      <c r="O280" s="73"/>
      <c r="P280" s="90"/>
      <c r="Q280" s="90"/>
      <c r="R280" s="90"/>
      <c r="S280" s="90"/>
      <c r="T280" s="90"/>
      <c r="U280" s="90"/>
      <c r="V280" s="90"/>
      <c r="W280" s="90"/>
      <c r="X280" s="91"/>
      <c r="Y280" s="73"/>
      <c r="Z280" s="73"/>
      <c r="AA280" s="73"/>
    </row>
    <row r="281" spans="1:27" ht="15.75" customHeight="1" x14ac:dyDescent="0.25">
      <c r="A281" s="73"/>
      <c r="B281" s="73"/>
      <c r="C281" s="73"/>
      <c r="D281" s="97"/>
      <c r="E281" s="73"/>
      <c r="F281" s="73"/>
      <c r="G281" s="73"/>
      <c r="H281" s="73"/>
      <c r="I281" s="73"/>
      <c r="J281" s="73"/>
      <c r="K281" s="78"/>
      <c r="L281" s="73"/>
      <c r="M281" s="73"/>
      <c r="N281" s="73"/>
      <c r="O281" s="73"/>
      <c r="P281" s="90"/>
      <c r="Q281" s="90"/>
      <c r="R281" s="90"/>
      <c r="S281" s="90"/>
      <c r="T281" s="90"/>
      <c r="U281" s="90"/>
      <c r="V281" s="90"/>
      <c r="W281" s="90"/>
      <c r="X281" s="91"/>
      <c r="Y281" s="73"/>
      <c r="Z281" s="73"/>
      <c r="AA281" s="73"/>
    </row>
    <row r="282" spans="1:27" ht="15.75" customHeight="1" x14ac:dyDescent="0.25">
      <c r="A282" s="73"/>
      <c r="B282" s="73"/>
      <c r="C282" s="73"/>
      <c r="D282" s="97"/>
      <c r="E282" s="73"/>
      <c r="F282" s="73"/>
      <c r="G282" s="73"/>
      <c r="H282" s="73"/>
      <c r="I282" s="73"/>
      <c r="J282" s="73"/>
      <c r="K282" s="78"/>
      <c r="L282" s="73"/>
      <c r="M282" s="73"/>
      <c r="N282" s="73"/>
      <c r="O282" s="73"/>
      <c r="P282" s="90"/>
      <c r="Q282" s="90"/>
      <c r="R282" s="90"/>
      <c r="S282" s="90"/>
      <c r="T282" s="90"/>
      <c r="U282" s="90"/>
      <c r="V282" s="90"/>
      <c r="W282" s="90"/>
      <c r="X282" s="91"/>
      <c r="Y282" s="73"/>
      <c r="Z282" s="73"/>
      <c r="AA282" s="73"/>
    </row>
    <row r="283" spans="1:27" ht="15.75" customHeight="1" x14ac:dyDescent="0.25">
      <c r="A283" s="73"/>
      <c r="B283" s="73"/>
      <c r="C283" s="73"/>
      <c r="D283" s="97"/>
      <c r="E283" s="73"/>
      <c r="F283" s="73"/>
      <c r="G283" s="73"/>
      <c r="H283" s="73"/>
      <c r="I283" s="73"/>
      <c r="J283" s="73"/>
      <c r="K283" s="78"/>
      <c r="L283" s="73"/>
      <c r="M283" s="73"/>
      <c r="N283" s="73"/>
      <c r="O283" s="73"/>
      <c r="P283" s="90"/>
      <c r="Q283" s="90"/>
      <c r="R283" s="90"/>
      <c r="S283" s="90"/>
      <c r="T283" s="90"/>
      <c r="U283" s="90"/>
      <c r="V283" s="90"/>
      <c r="W283" s="90"/>
      <c r="X283" s="91"/>
      <c r="Y283" s="73"/>
      <c r="Z283" s="73"/>
      <c r="AA283" s="73"/>
    </row>
    <row r="284" spans="1:27" ht="15.75" customHeight="1" x14ac:dyDescent="0.25">
      <c r="A284" s="73"/>
      <c r="B284" s="73"/>
      <c r="C284" s="73"/>
      <c r="D284" s="97"/>
      <c r="E284" s="73"/>
      <c r="F284" s="73"/>
      <c r="G284" s="73"/>
      <c r="H284" s="73"/>
      <c r="I284" s="73"/>
      <c r="J284" s="73"/>
      <c r="K284" s="78"/>
      <c r="L284" s="73"/>
      <c r="M284" s="73"/>
      <c r="N284" s="73"/>
      <c r="O284" s="73"/>
      <c r="P284" s="90"/>
      <c r="Q284" s="90"/>
      <c r="R284" s="90"/>
      <c r="S284" s="90"/>
      <c r="T284" s="90"/>
      <c r="U284" s="90"/>
      <c r="V284" s="90"/>
      <c r="W284" s="90"/>
      <c r="X284" s="91"/>
      <c r="Y284" s="73"/>
      <c r="Z284" s="73"/>
      <c r="AA284" s="73"/>
    </row>
    <row r="285" spans="1:27" ht="15.75" customHeight="1" x14ac:dyDescent="0.25">
      <c r="A285" s="73"/>
      <c r="B285" s="73"/>
      <c r="C285" s="73"/>
      <c r="D285" s="97"/>
      <c r="E285" s="73"/>
      <c r="F285" s="73"/>
      <c r="G285" s="73"/>
      <c r="H285" s="73"/>
      <c r="I285" s="73"/>
      <c r="J285" s="73"/>
      <c r="K285" s="78"/>
      <c r="L285" s="73"/>
      <c r="M285" s="73"/>
      <c r="N285" s="73"/>
      <c r="O285" s="73"/>
      <c r="P285" s="90"/>
      <c r="Q285" s="90"/>
      <c r="R285" s="90"/>
      <c r="S285" s="90"/>
      <c r="T285" s="90"/>
      <c r="U285" s="90"/>
      <c r="V285" s="90"/>
      <c r="W285" s="90"/>
      <c r="X285" s="91"/>
      <c r="Y285" s="73"/>
      <c r="Z285" s="73"/>
      <c r="AA285" s="73"/>
    </row>
    <row r="286" spans="1:27" ht="15.75" customHeight="1" x14ac:dyDescent="0.25">
      <c r="A286" s="73"/>
      <c r="B286" s="73"/>
      <c r="C286" s="73"/>
      <c r="D286" s="97"/>
      <c r="E286" s="73"/>
      <c r="F286" s="73"/>
      <c r="G286" s="73"/>
      <c r="H286" s="73"/>
      <c r="I286" s="73"/>
      <c r="J286" s="73"/>
      <c r="K286" s="78"/>
      <c r="L286" s="73"/>
      <c r="M286" s="73"/>
      <c r="N286" s="73"/>
      <c r="O286" s="73"/>
      <c r="P286" s="90"/>
      <c r="Q286" s="90"/>
      <c r="R286" s="90"/>
      <c r="S286" s="90"/>
      <c r="T286" s="90"/>
      <c r="U286" s="90"/>
      <c r="V286" s="90"/>
      <c r="W286" s="90"/>
      <c r="X286" s="91"/>
      <c r="Y286" s="73"/>
      <c r="Z286" s="73"/>
      <c r="AA286" s="73"/>
    </row>
    <row r="287" spans="1:27" ht="15.75" customHeight="1" x14ac:dyDescent="0.25">
      <c r="A287" s="73"/>
      <c r="B287" s="73"/>
      <c r="C287" s="73"/>
      <c r="D287" s="97"/>
      <c r="E287" s="73"/>
      <c r="F287" s="73"/>
      <c r="G287" s="73"/>
      <c r="H287" s="73"/>
      <c r="I287" s="73"/>
      <c r="J287" s="73"/>
      <c r="K287" s="78"/>
      <c r="L287" s="73"/>
      <c r="M287" s="73"/>
      <c r="N287" s="73"/>
      <c r="O287" s="73"/>
      <c r="P287" s="90"/>
      <c r="Q287" s="90"/>
      <c r="R287" s="90"/>
      <c r="S287" s="90"/>
      <c r="T287" s="90"/>
      <c r="U287" s="90"/>
      <c r="V287" s="90"/>
      <c r="W287" s="90"/>
      <c r="X287" s="91"/>
      <c r="Y287" s="73"/>
      <c r="Z287" s="73"/>
      <c r="AA287" s="73"/>
    </row>
    <row r="288" spans="1:27" ht="15.75" customHeight="1" x14ac:dyDescent="0.25">
      <c r="A288" s="73"/>
      <c r="B288" s="73"/>
      <c r="C288" s="73"/>
      <c r="D288" s="97"/>
      <c r="E288" s="73"/>
      <c r="F288" s="73"/>
      <c r="G288" s="73"/>
      <c r="H288" s="73"/>
      <c r="I288" s="73"/>
      <c r="J288" s="73"/>
      <c r="K288" s="78"/>
      <c r="L288" s="73"/>
      <c r="M288" s="73"/>
      <c r="N288" s="73"/>
      <c r="O288" s="73"/>
      <c r="P288" s="90"/>
      <c r="Q288" s="90"/>
      <c r="R288" s="90"/>
      <c r="S288" s="90"/>
      <c r="T288" s="90"/>
      <c r="U288" s="90"/>
      <c r="V288" s="90"/>
      <c r="W288" s="90"/>
      <c r="X288" s="91"/>
      <c r="Y288" s="73"/>
      <c r="Z288" s="73"/>
      <c r="AA288" s="73"/>
    </row>
    <row r="289" spans="1:27" ht="15.75" customHeight="1" x14ac:dyDescent="0.25">
      <c r="A289" s="73"/>
      <c r="B289" s="73"/>
      <c r="C289" s="73"/>
      <c r="D289" s="97"/>
      <c r="E289" s="73"/>
      <c r="F289" s="73"/>
      <c r="G289" s="73"/>
      <c r="H289" s="73"/>
      <c r="I289" s="73"/>
      <c r="J289" s="73"/>
      <c r="K289" s="78"/>
      <c r="L289" s="73"/>
      <c r="M289" s="73"/>
      <c r="N289" s="73"/>
      <c r="O289" s="73"/>
      <c r="P289" s="90"/>
      <c r="Q289" s="90"/>
      <c r="R289" s="90"/>
      <c r="S289" s="90"/>
      <c r="T289" s="90"/>
      <c r="U289" s="90"/>
      <c r="V289" s="90"/>
      <c r="W289" s="90"/>
      <c r="X289" s="91"/>
      <c r="Y289" s="73"/>
      <c r="Z289" s="73"/>
      <c r="AA289" s="73"/>
    </row>
    <row r="290" spans="1:27" ht="15.75" customHeight="1" x14ac:dyDescent="0.25">
      <c r="A290" s="73"/>
      <c r="B290" s="73"/>
      <c r="C290" s="73"/>
      <c r="D290" s="97"/>
      <c r="E290" s="73"/>
      <c r="F290" s="73"/>
      <c r="G290" s="73"/>
      <c r="H290" s="73"/>
      <c r="I290" s="73"/>
      <c r="J290" s="73"/>
      <c r="K290" s="78"/>
      <c r="L290" s="73"/>
      <c r="M290" s="73"/>
      <c r="N290" s="73"/>
      <c r="O290" s="73"/>
      <c r="P290" s="90"/>
      <c r="Q290" s="90"/>
      <c r="R290" s="90"/>
      <c r="S290" s="90"/>
      <c r="T290" s="90"/>
      <c r="U290" s="90"/>
      <c r="V290" s="90"/>
      <c r="W290" s="90"/>
      <c r="X290" s="91"/>
      <c r="Y290" s="73"/>
      <c r="Z290" s="73"/>
      <c r="AA290" s="73"/>
    </row>
    <row r="291" spans="1:27" ht="15.75" customHeight="1" x14ac:dyDescent="0.25">
      <c r="A291" s="73"/>
      <c r="B291" s="73"/>
      <c r="C291" s="73"/>
      <c r="D291" s="97"/>
      <c r="E291" s="73"/>
      <c r="F291" s="73"/>
      <c r="G291" s="73"/>
      <c r="H291" s="73"/>
      <c r="I291" s="73"/>
      <c r="J291" s="73"/>
      <c r="K291" s="78"/>
      <c r="L291" s="73"/>
      <c r="M291" s="73"/>
      <c r="N291" s="73"/>
      <c r="O291" s="73"/>
      <c r="P291" s="90"/>
      <c r="Q291" s="90"/>
      <c r="R291" s="90"/>
      <c r="S291" s="90"/>
      <c r="T291" s="90"/>
      <c r="U291" s="90"/>
      <c r="V291" s="90"/>
      <c r="W291" s="90"/>
      <c r="X291" s="91"/>
      <c r="Y291" s="73"/>
      <c r="Z291" s="73"/>
      <c r="AA291" s="73"/>
    </row>
    <row r="292" spans="1:27" ht="15.75" customHeight="1" x14ac:dyDescent="0.25">
      <c r="A292" s="73"/>
      <c r="B292" s="73"/>
      <c r="C292" s="73"/>
      <c r="D292" s="97"/>
      <c r="E292" s="73"/>
      <c r="F292" s="73"/>
      <c r="G292" s="73"/>
      <c r="H292" s="73"/>
      <c r="I292" s="73"/>
      <c r="J292" s="73"/>
      <c r="K292" s="78"/>
      <c r="L292" s="73"/>
      <c r="M292" s="73"/>
      <c r="N292" s="73"/>
      <c r="O292" s="73"/>
      <c r="P292" s="90"/>
      <c r="Q292" s="90"/>
      <c r="R292" s="90"/>
      <c r="S292" s="90"/>
      <c r="T292" s="90"/>
      <c r="U292" s="90"/>
      <c r="V292" s="90"/>
      <c r="W292" s="90"/>
      <c r="X292" s="91"/>
      <c r="Y292" s="73"/>
      <c r="Z292" s="73"/>
      <c r="AA292" s="73"/>
    </row>
    <row r="293" spans="1:27" ht="15.75" customHeight="1" x14ac:dyDescent="0.25">
      <c r="A293" s="73"/>
      <c r="B293" s="73"/>
      <c r="C293" s="73"/>
      <c r="D293" s="97"/>
      <c r="E293" s="73"/>
      <c r="F293" s="73"/>
      <c r="G293" s="73"/>
      <c r="H293" s="73"/>
      <c r="I293" s="73"/>
      <c r="J293" s="73"/>
      <c r="K293" s="78"/>
      <c r="L293" s="73"/>
      <c r="M293" s="73"/>
      <c r="N293" s="73"/>
      <c r="O293" s="73"/>
      <c r="P293" s="90"/>
      <c r="Q293" s="90"/>
      <c r="R293" s="90"/>
      <c r="S293" s="90"/>
      <c r="T293" s="90"/>
      <c r="U293" s="90"/>
      <c r="V293" s="90"/>
      <c r="W293" s="90"/>
      <c r="X293" s="91"/>
      <c r="Y293" s="73"/>
      <c r="Z293" s="73"/>
      <c r="AA293" s="73"/>
    </row>
    <row r="294" spans="1:27" ht="15.75" customHeight="1" x14ac:dyDescent="0.25">
      <c r="A294" s="73"/>
      <c r="B294" s="73"/>
      <c r="C294" s="73"/>
      <c r="D294" s="97"/>
      <c r="E294" s="73"/>
      <c r="F294" s="73"/>
      <c r="G294" s="73"/>
      <c r="H294" s="73"/>
      <c r="I294" s="73"/>
      <c r="J294" s="73"/>
      <c r="K294" s="78"/>
      <c r="L294" s="73"/>
      <c r="M294" s="73"/>
      <c r="N294" s="73"/>
      <c r="O294" s="73"/>
      <c r="P294" s="90"/>
      <c r="Q294" s="90"/>
      <c r="R294" s="90"/>
      <c r="S294" s="90"/>
      <c r="T294" s="90"/>
      <c r="U294" s="90"/>
      <c r="V294" s="90"/>
      <c r="W294" s="90"/>
      <c r="X294" s="91"/>
      <c r="Y294" s="73"/>
      <c r="Z294" s="73"/>
      <c r="AA294" s="73"/>
    </row>
    <row r="295" spans="1:27" ht="15.75" customHeight="1" x14ac:dyDescent="0.25">
      <c r="A295" s="73"/>
      <c r="B295" s="73"/>
      <c r="C295" s="73"/>
      <c r="D295" s="97"/>
      <c r="E295" s="73"/>
      <c r="F295" s="73"/>
      <c r="G295" s="73"/>
      <c r="H295" s="73"/>
      <c r="I295" s="73"/>
      <c r="J295" s="73"/>
      <c r="K295" s="78"/>
      <c r="L295" s="73"/>
      <c r="M295" s="73"/>
      <c r="N295" s="73"/>
      <c r="O295" s="73"/>
      <c r="P295" s="90"/>
      <c r="Q295" s="90"/>
      <c r="R295" s="90"/>
      <c r="S295" s="90"/>
      <c r="T295" s="90"/>
      <c r="U295" s="90"/>
      <c r="V295" s="90"/>
      <c r="W295" s="90"/>
      <c r="X295" s="91"/>
      <c r="Y295" s="73"/>
      <c r="Z295" s="73"/>
      <c r="AA295" s="73"/>
    </row>
    <row r="296" spans="1:27" ht="15.75" customHeight="1" x14ac:dyDescent="0.25">
      <c r="A296" s="73"/>
      <c r="B296" s="73"/>
      <c r="C296" s="73"/>
      <c r="D296" s="97"/>
      <c r="E296" s="73"/>
      <c r="F296" s="73"/>
      <c r="G296" s="73"/>
      <c r="H296" s="73"/>
      <c r="I296" s="73"/>
      <c r="J296" s="73"/>
      <c r="K296" s="78"/>
      <c r="L296" s="73"/>
      <c r="M296" s="73"/>
      <c r="N296" s="73"/>
      <c r="O296" s="73"/>
      <c r="P296" s="90"/>
      <c r="Q296" s="90"/>
      <c r="R296" s="90"/>
      <c r="S296" s="90"/>
      <c r="T296" s="90"/>
      <c r="U296" s="90"/>
      <c r="V296" s="90"/>
      <c r="W296" s="90"/>
      <c r="X296" s="91"/>
      <c r="Y296" s="73"/>
      <c r="Z296" s="73"/>
      <c r="AA296" s="73"/>
    </row>
    <row r="297" spans="1:27" ht="15.75" customHeight="1" x14ac:dyDescent="0.25">
      <c r="A297" s="73"/>
      <c r="B297" s="73"/>
      <c r="C297" s="73"/>
      <c r="D297" s="97"/>
      <c r="E297" s="73"/>
      <c r="F297" s="73"/>
      <c r="G297" s="73"/>
      <c r="H297" s="73"/>
      <c r="I297" s="73"/>
      <c r="J297" s="73"/>
      <c r="K297" s="78"/>
      <c r="L297" s="73"/>
      <c r="M297" s="73"/>
      <c r="N297" s="73"/>
      <c r="O297" s="73"/>
      <c r="P297" s="90"/>
      <c r="Q297" s="90"/>
      <c r="R297" s="90"/>
      <c r="S297" s="90"/>
      <c r="T297" s="90"/>
      <c r="U297" s="90"/>
      <c r="V297" s="90"/>
      <c r="W297" s="90"/>
      <c r="X297" s="91"/>
      <c r="Y297" s="73"/>
      <c r="Z297" s="73"/>
      <c r="AA297" s="73"/>
    </row>
    <row r="298" spans="1:27" ht="15.75" customHeight="1" x14ac:dyDescent="0.25">
      <c r="A298" s="73"/>
      <c r="B298" s="73"/>
      <c r="C298" s="73"/>
      <c r="D298" s="97"/>
      <c r="E298" s="73"/>
      <c r="F298" s="73"/>
      <c r="G298" s="73"/>
      <c r="H298" s="73"/>
      <c r="I298" s="73"/>
      <c r="J298" s="73"/>
      <c r="K298" s="78"/>
      <c r="L298" s="73"/>
      <c r="M298" s="73"/>
      <c r="N298" s="73"/>
      <c r="O298" s="73"/>
      <c r="P298" s="90"/>
      <c r="Q298" s="90"/>
      <c r="R298" s="90"/>
      <c r="S298" s="90"/>
      <c r="T298" s="90"/>
      <c r="U298" s="90"/>
      <c r="V298" s="90"/>
      <c r="W298" s="90"/>
      <c r="X298" s="91"/>
      <c r="Y298" s="73"/>
      <c r="Z298" s="73"/>
      <c r="AA298" s="73"/>
    </row>
    <row r="299" spans="1:27" ht="15.75" customHeight="1" x14ac:dyDescent="0.25">
      <c r="A299" s="73"/>
      <c r="B299" s="73"/>
      <c r="C299" s="73"/>
      <c r="D299" s="97"/>
      <c r="E299" s="73"/>
      <c r="F299" s="73"/>
      <c r="G299" s="73"/>
      <c r="H299" s="73"/>
      <c r="I299" s="73"/>
      <c r="J299" s="73"/>
      <c r="K299" s="78"/>
      <c r="L299" s="73"/>
      <c r="M299" s="73"/>
      <c r="N299" s="73"/>
      <c r="O299" s="73"/>
      <c r="P299" s="90"/>
      <c r="Q299" s="90"/>
      <c r="R299" s="90"/>
      <c r="S299" s="90"/>
      <c r="T299" s="90"/>
      <c r="U299" s="90"/>
      <c r="V299" s="90"/>
      <c r="W299" s="90"/>
      <c r="X299" s="91"/>
      <c r="Y299" s="73"/>
      <c r="Z299" s="73"/>
      <c r="AA299" s="73"/>
    </row>
    <row r="300" spans="1:27" ht="15.75" customHeight="1" x14ac:dyDescent="0.25">
      <c r="A300" s="73"/>
      <c r="B300" s="73"/>
      <c r="C300" s="73"/>
      <c r="D300" s="97"/>
      <c r="E300" s="73"/>
      <c r="F300" s="73"/>
      <c r="G300" s="73"/>
      <c r="H300" s="73"/>
      <c r="I300" s="73"/>
      <c r="J300" s="73"/>
      <c r="K300" s="78"/>
      <c r="L300" s="73"/>
      <c r="M300" s="73"/>
      <c r="N300" s="73"/>
      <c r="O300" s="73"/>
      <c r="P300" s="90"/>
      <c r="Q300" s="90"/>
      <c r="R300" s="90"/>
      <c r="S300" s="90"/>
      <c r="T300" s="90"/>
      <c r="U300" s="90"/>
      <c r="V300" s="90"/>
      <c r="W300" s="90"/>
      <c r="X300" s="91"/>
      <c r="Y300" s="73"/>
      <c r="Z300" s="73"/>
      <c r="AA300" s="73"/>
    </row>
    <row r="301" spans="1:27" ht="15.75" customHeight="1" x14ac:dyDescent="0.25">
      <c r="A301" s="73"/>
      <c r="B301" s="73"/>
      <c r="C301" s="73"/>
      <c r="D301" s="97"/>
      <c r="E301" s="73"/>
      <c r="F301" s="73"/>
      <c r="G301" s="73"/>
      <c r="H301" s="73"/>
      <c r="I301" s="73"/>
      <c r="J301" s="73"/>
      <c r="K301" s="78"/>
      <c r="L301" s="73"/>
      <c r="M301" s="73"/>
      <c r="N301" s="73"/>
      <c r="O301" s="73"/>
      <c r="P301" s="90"/>
      <c r="Q301" s="90"/>
      <c r="R301" s="90"/>
      <c r="S301" s="90"/>
      <c r="T301" s="90"/>
      <c r="U301" s="90"/>
      <c r="V301" s="90"/>
      <c r="W301" s="90"/>
      <c r="X301" s="91"/>
      <c r="Y301" s="73"/>
      <c r="Z301" s="73"/>
      <c r="AA301" s="73"/>
    </row>
    <row r="302" spans="1:27" ht="15.75" customHeight="1" x14ac:dyDescent="0.25">
      <c r="A302" s="73"/>
      <c r="B302" s="73"/>
      <c r="C302" s="73"/>
      <c r="D302" s="97"/>
      <c r="E302" s="73"/>
      <c r="F302" s="73"/>
      <c r="G302" s="73"/>
      <c r="H302" s="73"/>
      <c r="I302" s="73"/>
      <c r="J302" s="73"/>
      <c r="K302" s="78"/>
      <c r="L302" s="73"/>
      <c r="M302" s="73"/>
      <c r="N302" s="73"/>
      <c r="O302" s="73"/>
      <c r="P302" s="90"/>
      <c r="Q302" s="90"/>
      <c r="R302" s="90"/>
      <c r="S302" s="90"/>
      <c r="T302" s="90"/>
      <c r="U302" s="90"/>
      <c r="V302" s="90"/>
      <c r="W302" s="90"/>
      <c r="X302" s="91"/>
      <c r="Y302" s="73"/>
      <c r="Z302" s="73"/>
      <c r="AA302" s="73"/>
    </row>
    <row r="303" spans="1:27" ht="15.75" customHeight="1" x14ac:dyDescent="0.25">
      <c r="A303" s="73"/>
      <c r="B303" s="73"/>
      <c r="C303" s="73"/>
      <c r="D303" s="97"/>
      <c r="E303" s="73"/>
      <c r="F303" s="73"/>
      <c r="G303" s="73"/>
      <c r="H303" s="73"/>
      <c r="I303" s="73"/>
      <c r="J303" s="73"/>
      <c r="K303" s="78"/>
      <c r="L303" s="73"/>
      <c r="M303" s="73"/>
      <c r="N303" s="73"/>
      <c r="O303" s="73"/>
      <c r="P303" s="90"/>
      <c r="Q303" s="90"/>
      <c r="R303" s="90"/>
      <c r="S303" s="90"/>
      <c r="T303" s="90"/>
      <c r="U303" s="90"/>
      <c r="V303" s="90"/>
      <c r="W303" s="90"/>
      <c r="X303" s="91"/>
      <c r="Y303" s="73"/>
      <c r="Z303" s="73"/>
      <c r="AA303" s="73"/>
    </row>
    <row r="304" spans="1:27" ht="15.75" customHeight="1" x14ac:dyDescent="0.25">
      <c r="A304" s="73"/>
      <c r="B304" s="73"/>
      <c r="C304" s="73"/>
      <c r="D304" s="97"/>
      <c r="E304" s="73"/>
      <c r="F304" s="73"/>
      <c r="G304" s="73"/>
      <c r="H304" s="73"/>
      <c r="I304" s="73"/>
      <c r="J304" s="73"/>
      <c r="K304" s="78"/>
      <c r="L304" s="73"/>
      <c r="M304" s="73"/>
      <c r="N304" s="73"/>
      <c r="O304" s="73"/>
      <c r="P304" s="90"/>
      <c r="Q304" s="90"/>
      <c r="R304" s="90"/>
      <c r="S304" s="90"/>
      <c r="T304" s="90"/>
      <c r="U304" s="90"/>
      <c r="V304" s="90"/>
      <c r="W304" s="90"/>
      <c r="X304" s="91"/>
      <c r="Y304" s="73"/>
      <c r="Z304" s="73"/>
      <c r="AA304" s="73"/>
    </row>
    <row r="305" spans="1:27" ht="15.75" customHeight="1" x14ac:dyDescent="0.25">
      <c r="A305" s="73"/>
      <c r="B305" s="73"/>
      <c r="C305" s="73"/>
      <c r="D305" s="97"/>
      <c r="E305" s="73"/>
      <c r="F305" s="73"/>
      <c r="G305" s="73"/>
      <c r="H305" s="73"/>
      <c r="I305" s="73"/>
      <c r="J305" s="73"/>
      <c r="K305" s="78"/>
      <c r="L305" s="73"/>
      <c r="M305" s="73"/>
      <c r="N305" s="73"/>
      <c r="O305" s="73"/>
      <c r="P305" s="90"/>
      <c r="Q305" s="90"/>
      <c r="R305" s="90"/>
      <c r="S305" s="90"/>
      <c r="T305" s="90"/>
      <c r="U305" s="90"/>
      <c r="V305" s="90"/>
      <c r="W305" s="90"/>
      <c r="X305" s="91"/>
      <c r="Y305" s="73"/>
      <c r="Z305" s="73"/>
      <c r="AA305" s="73"/>
    </row>
    <row r="306" spans="1:27" ht="15.75" customHeight="1" x14ac:dyDescent="0.25">
      <c r="A306" s="73"/>
      <c r="B306" s="73"/>
      <c r="C306" s="73"/>
      <c r="D306" s="97"/>
      <c r="E306" s="73"/>
      <c r="F306" s="73"/>
      <c r="G306" s="73"/>
      <c r="H306" s="73"/>
      <c r="I306" s="73"/>
      <c r="J306" s="73"/>
      <c r="K306" s="78"/>
      <c r="L306" s="73"/>
      <c r="M306" s="73"/>
      <c r="N306" s="73"/>
      <c r="O306" s="73"/>
      <c r="P306" s="90"/>
      <c r="Q306" s="90"/>
      <c r="R306" s="90"/>
      <c r="S306" s="90"/>
      <c r="T306" s="90"/>
      <c r="U306" s="90"/>
      <c r="V306" s="90"/>
      <c r="W306" s="90"/>
      <c r="X306" s="91"/>
      <c r="Y306" s="73"/>
      <c r="Z306" s="73"/>
      <c r="AA306" s="73"/>
    </row>
    <row r="307" spans="1:27" ht="15.75" customHeight="1" x14ac:dyDescent="0.25">
      <c r="A307" s="73"/>
      <c r="B307" s="73"/>
      <c r="C307" s="73"/>
      <c r="D307" s="97"/>
      <c r="E307" s="73"/>
      <c r="F307" s="73"/>
      <c r="G307" s="73"/>
      <c r="H307" s="73"/>
      <c r="I307" s="73"/>
      <c r="J307" s="73"/>
      <c r="K307" s="78"/>
      <c r="L307" s="73"/>
      <c r="M307" s="73"/>
      <c r="N307" s="73"/>
      <c r="O307" s="73"/>
      <c r="P307" s="90"/>
      <c r="Q307" s="90"/>
      <c r="R307" s="90"/>
      <c r="S307" s="90"/>
      <c r="T307" s="90"/>
      <c r="U307" s="90"/>
      <c r="V307" s="90"/>
      <c r="W307" s="90"/>
      <c r="X307" s="91"/>
      <c r="Y307" s="73"/>
      <c r="Z307" s="73"/>
      <c r="AA307" s="73"/>
    </row>
    <row r="308" spans="1:27" ht="15.75" customHeight="1" x14ac:dyDescent="0.25">
      <c r="A308" s="73"/>
      <c r="B308" s="73"/>
      <c r="C308" s="73"/>
      <c r="D308" s="97"/>
      <c r="E308" s="73"/>
      <c r="F308" s="73"/>
      <c r="G308" s="73"/>
      <c r="H308" s="73"/>
      <c r="I308" s="73"/>
      <c r="J308" s="73"/>
      <c r="K308" s="78"/>
      <c r="L308" s="73"/>
      <c r="M308" s="73"/>
      <c r="N308" s="73"/>
      <c r="O308" s="73"/>
      <c r="P308" s="90"/>
      <c r="Q308" s="90"/>
      <c r="R308" s="90"/>
      <c r="S308" s="90"/>
      <c r="T308" s="90"/>
      <c r="U308" s="90"/>
      <c r="V308" s="90"/>
      <c r="W308" s="90"/>
      <c r="X308" s="91"/>
      <c r="Y308" s="73"/>
      <c r="Z308" s="73"/>
      <c r="AA308" s="73"/>
    </row>
    <row r="309" spans="1:27" ht="15.75" customHeight="1" x14ac:dyDescent="0.25">
      <c r="A309" s="73"/>
      <c r="B309" s="73"/>
      <c r="C309" s="73"/>
      <c r="D309" s="97"/>
      <c r="E309" s="73"/>
      <c r="F309" s="73"/>
      <c r="G309" s="73"/>
      <c r="H309" s="73"/>
      <c r="I309" s="73"/>
      <c r="J309" s="73"/>
      <c r="K309" s="78"/>
      <c r="L309" s="73"/>
      <c r="M309" s="73"/>
      <c r="N309" s="73"/>
      <c r="O309" s="73"/>
      <c r="P309" s="90"/>
      <c r="Q309" s="90"/>
      <c r="R309" s="90"/>
      <c r="S309" s="90"/>
      <c r="T309" s="90"/>
      <c r="U309" s="90"/>
      <c r="V309" s="90"/>
      <c r="W309" s="90"/>
      <c r="X309" s="91"/>
      <c r="Y309" s="73"/>
      <c r="Z309" s="73"/>
      <c r="AA309" s="73"/>
    </row>
    <row r="310" spans="1:27" ht="15.75" customHeight="1" x14ac:dyDescent="0.25">
      <c r="A310" s="73"/>
      <c r="B310" s="73"/>
      <c r="C310" s="73"/>
      <c r="D310" s="97"/>
      <c r="E310" s="73"/>
      <c r="F310" s="73"/>
      <c r="G310" s="73"/>
      <c r="H310" s="73"/>
      <c r="I310" s="73"/>
      <c r="J310" s="73"/>
      <c r="K310" s="78"/>
      <c r="L310" s="73"/>
      <c r="M310" s="73"/>
      <c r="N310" s="73"/>
      <c r="O310" s="73"/>
      <c r="P310" s="90"/>
      <c r="Q310" s="90"/>
      <c r="R310" s="90"/>
      <c r="S310" s="90"/>
      <c r="T310" s="90"/>
      <c r="U310" s="90"/>
      <c r="V310" s="90"/>
      <c r="W310" s="90"/>
      <c r="X310" s="91"/>
      <c r="Y310" s="73"/>
      <c r="Z310" s="73"/>
      <c r="AA310" s="73"/>
    </row>
    <row r="311" spans="1:27" ht="15.75" customHeight="1" x14ac:dyDescent="0.25">
      <c r="A311" s="73"/>
      <c r="B311" s="73"/>
      <c r="C311" s="73"/>
      <c r="D311" s="97"/>
      <c r="E311" s="73"/>
      <c r="F311" s="73"/>
      <c r="G311" s="73"/>
      <c r="H311" s="73"/>
      <c r="I311" s="73"/>
      <c r="J311" s="73"/>
      <c r="K311" s="78"/>
      <c r="L311" s="73"/>
      <c r="M311" s="73"/>
      <c r="N311" s="73"/>
      <c r="O311" s="73"/>
      <c r="P311" s="90"/>
      <c r="Q311" s="90"/>
      <c r="R311" s="90"/>
      <c r="S311" s="90"/>
      <c r="T311" s="90"/>
      <c r="U311" s="90"/>
      <c r="V311" s="90"/>
      <c r="W311" s="90"/>
      <c r="X311" s="91"/>
      <c r="Y311" s="73"/>
      <c r="Z311" s="73"/>
      <c r="AA311" s="73"/>
    </row>
    <row r="312" spans="1:27" ht="15.75" customHeight="1" x14ac:dyDescent="0.25">
      <c r="A312" s="73"/>
      <c r="B312" s="73"/>
      <c r="C312" s="73"/>
      <c r="D312" s="97"/>
      <c r="E312" s="73"/>
      <c r="F312" s="73"/>
      <c r="G312" s="73"/>
      <c r="H312" s="73"/>
      <c r="I312" s="73"/>
      <c r="J312" s="73"/>
      <c r="K312" s="78"/>
      <c r="L312" s="73"/>
      <c r="M312" s="73"/>
      <c r="N312" s="73"/>
      <c r="O312" s="73"/>
      <c r="P312" s="90"/>
      <c r="Q312" s="90"/>
      <c r="R312" s="90"/>
      <c r="S312" s="90"/>
      <c r="T312" s="90"/>
      <c r="U312" s="90"/>
      <c r="V312" s="90"/>
      <c r="W312" s="90"/>
      <c r="X312" s="91"/>
      <c r="Y312" s="73"/>
      <c r="Z312" s="73"/>
      <c r="AA312" s="73"/>
    </row>
    <row r="313" spans="1:27" ht="15.75" customHeight="1" x14ac:dyDescent="0.25">
      <c r="A313" s="73"/>
      <c r="B313" s="73"/>
      <c r="C313" s="73"/>
      <c r="D313" s="97"/>
      <c r="E313" s="73"/>
      <c r="F313" s="73"/>
      <c r="G313" s="73"/>
      <c r="H313" s="73"/>
      <c r="I313" s="73"/>
      <c r="J313" s="73"/>
      <c r="K313" s="78"/>
      <c r="L313" s="73"/>
      <c r="M313" s="73"/>
      <c r="N313" s="73"/>
      <c r="O313" s="73"/>
      <c r="P313" s="90"/>
      <c r="Q313" s="90"/>
      <c r="R313" s="90"/>
      <c r="S313" s="90"/>
      <c r="T313" s="90"/>
      <c r="U313" s="90"/>
      <c r="V313" s="90"/>
      <c r="W313" s="90"/>
      <c r="X313" s="91"/>
      <c r="Y313" s="73"/>
      <c r="Z313" s="73"/>
      <c r="AA313" s="73"/>
    </row>
    <row r="314" spans="1:27" ht="15.75" customHeight="1" x14ac:dyDescent="0.25">
      <c r="A314" s="73"/>
      <c r="B314" s="73"/>
      <c r="C314" s="73"/>
      <c r="D314" s="97"/>
      <c r="E314" s="73"/>
      <c r="F314" s="73"/>
      <c r="G314" s="73"/>
      <c r="H314" s="73"/>
      <c r="I314" s="73"/>
      <c r="J314" s="73"/>
      <c r="K314" s="78"/>
      <c r="L314" s="73"/>
      <c r="M314" s="73"/>
      <c r="N314" s="73"/>
      <c r="O314" s="73"/>
      <c r="P314" s="90"/>
      <c r="Q314" s="90"/>
      <c r="R314" s="90"/>
      <c r="S314" s="90"/>
      <c r="T314" s="90"/>
      <c r="U314" s="90"/>
      <c r="V314" s="90"/>
      <c r="W314" s="90"/>
      <c r="X314" s="91"/>
      <c r="Y314" s="73"/>
      <c r="Z314" s="73"/>
      <c r="AA314" s="73"/>
    </row>
    <row r="315" spans="1:27" ht="15.75" customHeight="1" x14ac:dyDescent="0.25">
      <c r="A315" s="73"/>
      <c r="B315" s="73"/>
      <c r="C315" s="73"/>
      <c r="D315" s="97"/>
      <c r="E315" s="73"/>
      <c r="F315" s="73"/>
      <c r="G315" s="73"/>
      <c r="H315" s="73"/>
      <c r="I315" s="73"/>
      <c r="J315" s="73"/>
      <c r="K315" s="78"/>
      <c r="L315" s="73"/>
      <c r="M315" s="73"/>
      <c r="N315" s="73"/>
      <c r="O315" s="73"/>
      <c r="P315" s="90"/>
      <c r="Q315" s="90"/>
      <c r="R315" s="90"/>
      <c r="S315" s="90"/>
      <c r="T315" s="90"/>
      <c r="U315" s="90"/>
      <c r="V315" s="90"/>
      <c r="W315" s="90"/>
      <c r="X315" s="91"/>
      <c r="Y315" s="73"/>
      <c r="Z315" s="73"/>
      <c r="AA315" s="73"/>
    </row>
    <row r="316" spans="1:27" ht="15.75" customHeight="1" x14ac:dyDescent="0.25">
      <c r="A316" s="73"/>
      <c r="B316" s="73"/>
      <c r="C316" s="73"/>
      <c r="D316" s="97"/>
      <c r="E316" s="73"/>
      <c r="F316" s="73"/>
      <c r="G316" s="73"/>
      <c r="H316" s="73"/>
      <c r="I316" s="73"/>
      <c r="J316" s="73"/>
      <c r="K316" s="78"/>
      <c r="L316" s="73"/>
      <c r="M316" s="73"/>
      <c r="N316" s="73"/>
      <c r="O316" s="73"/>
      <c r="P316" s="90"/>
      <c r="Q316" s="90"/>
      <c r="R316" s="90"/>
      <c r="S316" s="90"/>
      <c r="T316" s="90"/>
      <c r="U316" s="90"/>
      <c r="V316" s="90"/>
      <c r="W316" s="90"/>
      <c r="X316" s="91"/>
      <c r="Y316" s="73"/>
      <c r="Z316" s="73"/>
      <c r="AA316" s="73"/>
    </row>
    <row r="317" spans="1:27" ht="15.75" customHeight="1" x14ac:dyDescent="0.25">
      <c r="A317" s="73"/>
      <c r="B317" s="73"/>
      <c r="C317" s="73"/>
      <c r="D317" s="97"/>
      <c r="E317" s="73"/>
      <c r="F317" s="73"/>
      <c r="G317" s="73"/>
      <c r="H317" s="73"/>
      <c r="I317" s="73"/>
      <c r="J317" s="73"/>
      <c r="K317" s="78"/>
      <c r="L317" s="73"/>
      <c r="M317" s="73"/>
      <c r="N317" s="73"/>
      <c r="O317" s="73"/>
      <c r="P317" s="90"/>
      <c r="Q317" s="90"/>
      <c r="R317" s="90"/>
      <c r="S317" s="90"/>
      <c r="T317" s="90"/>
      <c r="U317" s="90"/>
      <c r="V317" s="90"/>
      <c r="W317" s="90"/>
      <c r="X317" s="91"/>
      <c r="Y317" s="73"/>
      <c r="Z317" s="73"/>
      <c r="AA317" s="73"/>
    </row>
    <row r="318" spans="1:27" ht="15.75" customHeight="1" x14ac:dyDescent="0.25">
      <c r="A318" s="73"/>
      <c r="B318" s="73"/>
      <c r="C318" s="73"/>
      <c r="D318" s="97"/>
      <c r="E318" s="73"/>
      <c r="F318" s="73"/>
      <c r="G318" s="73"/>
      <c r="H318" s="73"/>
      <c r="I318" s="73"/>
      <c r="J318" s="73"/>
      <c r="K318" s="78"/>
      <c r="L318" s="73"/>
      <c r="M318" s="73"/>
      <c r="N318" s="73"/>
      <c r="O318" s="73"/>
      <c r="P318" s="90"/>
      <c r="Q318" s="90"/>
      <c r="R318" s="90"/>
      <c r="S318" s="90"/>
      <c r="T318" s="90"/>
      <c r="U318" s="90"/>
      <c r="V318" s="90"/>
      <c r="W318" s="90"/>
      <c r="X318" s="91"/>
      <c r="Y318" s="73"/>
      <c r="Z318" s="73"/>
      <c r="AA318" s="73"/>
    </row>
    <row r="319" spans="1:27" ht="15.75" customHeight="1" x14ac:dyDescent="0.25">
      <c r="A319" s="73"/>
      <c r="B319" s="73"/>
      <c r="C319" s="73"/>
      <c r="D319" s="97"/>
      <c r="E319" s="73"/>
      <c r="F319" s="73"/>
      <c r="G319" s="73"/>
      <c r="H319" s="73"/>
      <c r="I319" s="73"/>
      <c r="J319" s="73"/>
      <c r="K319" s="78"/>
      <c r="L319" s="73"/>
      <c r="M319" s="73"/>
      <c r="N319" s="73"/>
      <c r="O319" s="73"/>
      <c r="P319" s="90"/>
      <c r="Q319" s="90"/>
      <c r="R319" s="90"/>
      <c r="S319" s="90"/>
      <c r="T319" s="90"/>
      <c r="U319" s="90"/>
      <c r="V319" s="90"/>
      <c r="W319" s="90"/>
      <c r="X319" s="91"/>
      <c r="Y319" s="73"/>
      <c r="Z319" s="73"/>
      <c r="AA319" s="73"/>
    </row>
    <row r="320" spans="1:27" ht="15.75" customHeight="1" x14ac:dyDescent="0.25">
      <c r="A320" s="73"/>
      <c r="B320" s="73"/>
      <c r="C320" s="73"/>
      <c r="D320" s="97"/>
      <c r="E320" s="73"/>
      <c r="F320" s="73"/>
      <c r="G320" s="73"/>
      <c r="H320" s="73"/>
      <c r="I320" s="73"/>
      <c r="J320" s="73"/>
      <c r="K320" s="78"/>
      <c r="L320" s="73"/>
      <c r="M320" s="73"/>
      <c r="N320" s="73"/>
      <c r="O320" s="73"/>
      <c r="P320" s="90"/>
      <c r="Q320" s="90"/>
      <c r="R320" s="90"/>
      <c r="S320" s="90"/>
      <c r="T320" s="90"/>
      <c r="U320" s="90"/>
      <c r="V320" s="90"/>
      <c r="W320" s="90"/>
      <c r="X320" s="91"/>
      <c r="Y320" s="73"/>
      <c r="Z320" s="73"/>
      <c r="AA320" s="73"/>
    </row>
    <row r="321" spans="1:27" ht="15.75" customHeight="1" x14ac:dyDescent="0.25">
      <c r="A321" s="73"/>
      <c r="B321" s="73"/>
      <c r="C321" s="73"/>
      <c r="D321" s="97"/>
      <c r="E321" s="73"/>
      <c r="F321" s="73"/>
      <c r="G321" s="73"/>
      <c r="H321" s="73"/>
      <c r="I321" s="73"/>
      <c r="J321" s="73"/>
      <c r="K321" s="78"/>
      <c r="L321" s="73"/>
      <c r="M321" s="73"/>
      <c r="N321" s="73"/>
      <c r="O321" s="73"/>
      <c r="P321" s="90"/>
      <c r="Q321" s="90"/>
      <c r="R321" s="90"/>
      <c r="S321" s="90"/>
      <c r="T321" s="90"/>
      <c r="U321" s="90"/>
      <c r="V321" s="90"/>
      <c r="W321" s="90"/>
      <c r="X321" s="91"/>
      <c r="Y321" s="73"/>
      <c r="Z321" s="73"/>
      <c r="AA321" s="73"/>
    </row>
    <row r="322" spans="1:27" ht="15.75" customHeight="1" x14ac:dyDescent="0.25">
      <c r="A322" s="73"/>
      <c r="B322" s="73"/>
      <c r="C322" s="73"/>
      <c r="D322" s="97"/>
      <c r="E322" s="73"/>
      <c r="F322" s="73"/>
      <c r="G322" s="73"/>
      <c r="H322" s="73"/>
      <c r="I322" s="73"/>
      <c r="J322" s="73"/>
      <c r="K322" s="78"/>
      <c r="L322" s="73"/>
      <c r="M322" s="73"/>
      <c r="N322" s="73"/>
      <c r="O322" s="73"/>
      <c r="P322" s="90"/>
      <c r="Q322" s="90"/>
      <c r="R322" s="90"/>
      <c r="S322" s="90"/>
      <c r="T322" s="90"/>
      <c r="U322" s="90"/>
      <c r="V322" s="90"/>
      <c r="W322" s="90"/>
      <c r="X322" s="91"/>
      <c r="Y322" s="73"/>
      <c r="Z322" s="73"/>
      <c r="AA322" s="73"/>
    </row>
    <row r="323" spans="1:27" ht="15.75" customHeight="1" x14ac:dyDescent="0.25">
      <c r="A323" s="73"/>
      <c r="B323" s="73"/>
      <c r="C323" s="73"/>
      <c r="D323" s="97"/>
      <c r="E323" s="73"/>
      <c r="F323" s="73"/>
      <c r="G323" s="73"/>
      <c r="H323" s="73"/>
      <c r="I323" s="73"/>
      <c r="J323" s="73"/>
      <c r="K323" s="78"/>
      <c r="L323" s="73"/>
      <c r="M323" s="73"/>
      <c r="N323" s="73"/>
      <c r="O323" s="73"/>
      <c r="P323" s="90"/>
      <c r="Q323" s="90"/>
      <c r="R323" s="90"/>
      <c r="S323" s="90"/>
      <c r="T323" s="90"/>
      <c r="U323" s="90"/>
      <c r="V323" s="90"/>
      <c r="W323" s="90"/>
      <c r="X323" s="91"/>
      <c r="Y323" s="73"/>
      <c r="Z323" s="73"/>
      <c r="AA323" s="73"/>
    </row>
    <row r="324" spans="1:27" ht="15.75" customHeight="1" x14ac:dyDescent="0.25">
      <c r="A324" s="73"/>
      <c r="B324" s="73"/>
      <c r="C324" s="73"/>
      <c r="D324" s="97"/>
      <c r="E324" s="73"/>
      <c r="F324" s="73"/>
      <c r="G324" s="73"/>
      <c r="H324" s="73"/>
      <c r="I324" s="73"/>
      <c r="J324" s="73"/>
      <c r="K324" s="78"/>
      <c r="L324" s="73"/>
      <c r="M324" s="73"/>
      <c r="N324" s="73"/>
      <c r="O324" s="73"/>
      <c r="P324" s="90"/>
      <c r="Q324" s="90"/>
      <c r="R324" s="90"/>
      <c r="S324" s="90"/>
      <c r="T324" s="90"/>
      <c r="U324" s="90"/>
      <c r="V324" s="90"/>
      <c r="W324" s="90"/>
      <c r="X324" s="91"/>
      <c r="Y324" s="73"/>
      <c r="Z324" s="73"/>
      <c r="AA324" s="73"/>
    </row>
    <row r="325" spans="1:27" ht="15.75" customHeight="1" x14ac:dyDescent="0.25">
      <c r="A325" s="73"/>
      <c r="B325" s="73"/>
      <c r="C325" s="73"/>
      <c r="D325" s="97"/>
      <c r="E325" s="73"/>
      <c r="F325" s="73"/>
      <c r="G325" s="73"/>
      <c r="H325" s="73"/>
      <c r="I325" s="73"/>
      <c r="J325" s="73"/>
      <c r="K325" s="78"/>
      <c r="L325" s="73"/>
      <c r="M325" s="73"/>
      <c r="N325" s="73"/>
      <c r="O325" s="73"/>
      <c r="P325" s="90"/>
      <c r="Q325" s="90"/>
      <c r="R325" s="90"/>
      <c r="S325" s="90"/>
      <c r="T325" s="90"/>
      <c r="U325" s="90"/>
      <c r="V325" s="90"/>
      <c r="W325" s="90"/>
      <c r="X325" s="91"/>
      <c r="Y325" s="73"/>
      <c r="Z325" s="73"/>
      <c r="AA325" s="73"/>
    </row>
    <row r="326" spans="1:27" ht="15.75" customHeight="1" x14ac:dyDescent="0.25">
      <c r="A326" s="73"/>
      <c r="B326" s="73"/>
      <c r="C326" s="73"/>
      <c r="D326" s="97"/>
      <c r="E326" s="73"/>
      <c r="F326" s="73"/>
      <c r="G326" s="73"/>
      <c r="H326" s="73"/>
      <c r="I326" s="73"/>
      <c r="J326" s="73"/>
      <c r="K326" s="78"/>
      <c r="L326" s="73"/>
      <c r="M326" s="73"/>
      <c r="N326" s="73"/>
      <c r="O326" s="73"/>
      <c r="P326" s="90"/>
      <c r="Q326" s="90"/>
      <c r="R326" s="90"/>
      <c r="S326" s="90"/>
      <c r="T326" s="90"/>
      <c r="U326" s="90"/>
      <c r="V326" s="90"/>
      <c r="W326" s="90"/>
      <c r="X326" s="91"/>
      <c r="Y326" s="73"/>
      <c r="Z326" s="73"/>
      <c r="AA326" s="73"/>
    </row>
    <row r="327" spans="1:27" ht="15.75" customHeight="1" x14ac:dyDescent="0.25">
      <c r="A327" s="73"/>
      <c r="B327" s="73"/>
      <c r="C327" s="73"/>
      <c r="D327" s="97"/>
      <c r="E327" s="73"/>
      <c r="F327" s="73"/>
      <c r="G327" s="73"/>
      <c r="H327" s="73"/>
      <c r="I327" s="73"/>
      <c r="J327" s="73"/>
      <c r="K327" s="78"/>
      <c r="L327" s="73"/>
      <c r="M327" s="73"/>
      <c r="N327" s="73"/>
      <c r="O327" s="73"/>
      <c r="P327" s="90"/>
      <c r="Q327" s="90"/>
      <c r="R327" s="90"/>
      <c r="S327" s="90"/>
      <c r="T327" s="90"/>
      <c r="U327" s="90"/>
      <c r="V327" s="90"/>
      <c r="W327" s="90"/>
      <c r="X327" s="91"/>
      <c r="Y327" s="73"/>
      <c r="Z327" s="73"/>
      <c r="AA327" s="73"/>
    </row>
    <row r="328" spans="1:27" ht="15.75" customHeight="1" x14ac:dyDescent="0.25">
      <c r="A328" s="73"/>
      <c r="B328" s="73"/>
      <c r="C328" s="73"/>
      <c r="D328" s="97"/>
      <c r="E328" s="73"/>
      <c r="F328" s="73"/>
      <c r="G328" s="73"/>
      <c r="H328" s="73"/>
      <c r="I328" s="73"/>
      <c r="J328" s="73"/>
      <c r="K328" s="78"/>
      <c r="L328" s="73"/>
      <c r="M328" s="73"/>
      <c r="N328" s="73"/>
      <c r="O328" s="73"/>
      <c r="P328" s="90"/>
      <c r="Q328" s="90"/>
      <c r="R328" s="90"/>
      <c r="S328" s="90"/>
      <c r="T328" s="90"/>
      <c r="U328" s="90"/>
      <c r="V328" s="90"/>
      <c r="W328" s="90"/>
      <c r="X328" s="91"/>
      <c r="Y328" s="73"/>
      <c r="Z328" s="73"/>
      <c r="AA328" s="73"/>
    </row>
    <row r="329" spans="1:27" ht="15.75" customHeight="1" x14ac:dyDescent="0.25">
      <c r="A329" s="73"/>
      <c r="B329" s="73"/>
      <c r="C329" s="73"/>
      <c r="D329" s="97"/>
      <c r="E329" s="73"/>
      <c r="F329" s="73"/>
      <c r="G329" s="73"/>
      <c r="H329" s="73"/>
      <c r="I329" s="73"/>
      <c r="J329" s="73"/>
      <c r="K329" s="78"/>
      <c r="L329" s="73"/>
      <c r="M329" s="73"/>
      <c r="N329" s="73"/>
      <c r="O329" s="73"/>
      <c r="P329" s="90"/>
      <c r="Q329" s="90"/>
      <c r="R329" s="90"/>
      <c r="S329" s="90"/>
      <c r="T329" s="90"/>
      <c r="U329" s="90"/>
      <c r="V329" s="90"/>
      <c r="W329" s="90"/>
      <c r="X329" s="91"/>
      <c r="Y329" s="73"/>
      <c r="Z329" s="73"/>
      <c r="AA329" s="73"/>
    </row>
    <row r="330" spans="1:27" ht="15.75" customHeight="1" x14ac:dyDescent="0.25">
      <c r="A330" s="73"/>
      <c r="B330" s="73"/>
      <c r="C330" s="73"/>
      <c r="D330" s="97"/>
      <c r="E330" s="73"/>
      <c r="F330" s="73"/>
      <c r="G330" s="73"/>
      <c r="H330" s="73"/>
      <c r="I330" s="73"/>
      <c r="J330" s="73"/>
      <c r="K330" s="78"/>
      <c r="L330" s="73"/>
      <c r="M330" s="73"/>
      <c r="N330" s="73"/>
      <c r="O330" s="73"/>
      <c r="P330" s="90"/>
      <c r="Q330" s="90"/>
      <c r="R330" s="90"/>
      <c r="S330" s="90"/>
      <c r="T330" s="90"/>
      <c r="U330" s="90"/>
      <c r="V330" s="90"/>
      <c r="W330" s="90"/>
      <c r="X330" s="91"/>
      <c r="Y330" s="73"/>
      <c r="Z330" s="73"/>
      <c r="AA330" s="73"/>
    </row>
    <row r="331" spans="1:27" ht="15.75" customHeight="1" x14ac:dyDescent="0.25">
      <c r="A331" s="73"/>
      <c r="B331" s="73"/>
      <c r="C331" s="73"/>
      <c r="D331" s="97"/>
      <c r="E331" s="73"/>
      <c r="F331" s="73"/>
      <c r="G331" s="73"/>
      <c r="H331" s="73"/>
      <c r="I331" s="73"/>
      <c r="J331" s="73"/>
      <c r="K331" s="78"/>
      <c r="L331" s="73"/>
      <c r="M331" s="73"/>
      <c r="N331" s="73"/>
      <c r="O331" s="73"/>
      <c r="P331" s="90"/>
      <c r="Q331" s="90"/>
      <c r="R331" s="90"/>
      <c r="S331" s="90"/>
      <c r="T331" s="90"/>
      <c r="U331" s="90"/>
      <c r="V331" s="90"/>
      <c r="W331" s="90"/>
      <c r="X331" s="91"/>
      <c r="Y331" s="73"/>
      <c r="Z331" s="73"/>
      <c r="AA331" s="73"/>
    </row>
    <row r="332" spans="1:27" ht="15.75" customHeight="1" x14ac:dyDescent="0.25">
      <c r="A332" s="73"/>
      <c r="B332" s="73"/>
      <c r="C332" s="73"/>
      <c r="D332" s="97"/>
      <c r="E332" s="73"/>
      <c r="F332" s="73"/>
      <c r="G332" s="73"/>
      <c r="H332" s="73"/>
      <c r="I332" s="73"/>
      <c r="J332" s="73"/>
      <c r="K332" s="78"/>
      <c r="L332" s="73"/>
      <c r="M332" s="73"/>
      <c r="N332" s="73"/>
      <c r="O332" s="73"/>
      <c r="P332" s="90"/>
      <c r="Q332" s="90"/>
      <c r="R332" s="90"/>
      <c r="S332" s="90"/>
      <c r="T332" s="90"/>
      <c r="U332" s="90"/>
      <c r="V332" s="90"/>
      <c r="W332" s="90"/>
      <c r="X332" s="91"/>
      <c r="Y332" s="73"/>
      <c r="Z332" s="73"/>
      <c r="AA332" s="73"/>
    </row>
    <row r="333" spans="1:27" ht="15.75" customHeight="1" x14ac:dyDescent="0.25">
      <c r="A333" s="73"/>
      <c r="B333" s="73"/>
      <c r="C333" s="73"/>
      <c r="D333" s="97"/>
      <c r="E333" s="73"/>
      <c r="F333" s="73"/>
      <c r="G333" s="73"/>
      <c r="H333" s="73"/>
      <c r="I333" s="73"/>
      <c r="J333" s="73"/>
      <c r="K333" s="78"/>
      <c r="L333" s="73"/>
      <c r="M333" s="73"/>
      <c r="N333" s="73"/>
      <c r="O333" s="73"/>
      <c r="P333" s="90"/>
      <c r="Q333" s="90"/>
      <c r="R333" s="90"/>
      <c r="S333" s="90"/>
      <c r="T333" s="90"/>
      <c r="U333" s="90"/>
      <c r="V333" s="90"/>
      <c r="W333" s="90"/>
      <c r="X333" s="91"/>
      <c r="Y333" s="73"/>
      <c r="Z333" s="73"/>
      <c r="AA333" s="73"/>
    </row>
    <row r="334" spans="1:27" ht="15.75" customHeight="1" x14ac:dyDescent="0.25">
      <c r="A334" s="73"/>
      <c r="B334" s="73"/>
      <c r="C334" s="73"/>
      <c r="D334" s="97"/>
      <c r="E334" s="73"/>
      <c r="F334" s="73"/>
      <c r="G334" s="73"/>
      <c r="H334" s="73"/>
      <c r="I334" s="73"/>
      <c r="J334" s="73"/>
      <c r="K334" s="78"/>
      <c r="L334" s="73"/>
      <c r="M334" s="73"/>
      <c r="N334" s="73"/>
      <c r="O334" s="73"/>
      <c r="P334" s="90"/>
      <c r="Q334" s="90"/>
      <c r="R334" s="90"/>
      <c r="S334" s="90"/>
      <c r="T334" s="90"/>
      <c r="U334" s="90"/>
      <c r="V334" s="90"/>
      <c r="W334" s="90"/>
      <c r="X334" s="91"/>
      <c r="Y334" s="73"/>
      <c r="Z334" s="73"/>
      <c r="AA334" s="73"/>
    </row>
    <row r="335" spans="1:27" ht="15.75" customHeight="1" x14ac:dyDescent="0.25">
      <c r="A335" s="73"/>
      <c r="B335" s="73"/>
      <c r="C335" s="73"/>
      <c r="D335" s="97"/>
      <c r="E335" s="73"/>
      <c r="F335" s="73"/>
      <c r="G335" s="73"/>
      <c r="H335" s="73"/>
      <c r="I335" s="73"/>
      <c r="J335" s="73"/>
      <c r="K335" s="78"/>
      <c r="L335" s="73"/>
      <c r="M335" s="73"/>
      <c r="N335" s="73"/>
      <c r="O335" s="73"/>
      <c r="P335" s="90"/>
      <c r="Q335" s="90"/>
      <c r="R335" s="90"/>
      <c r="S335" s="90"/>
      <c r="T335" s="90"/>
      <c r="U335" s="90"/>
      <c r="V335" s="90"/>
      <c r="W335" s="90"/>
      <c r="X335" s="91"/>
      <c r="Y335" s="73"/>
      <c r="Z335" s="73"/>
      <c r="AA335" s="73"/>
    </row>
    <row r="336" spans="1:27" ht="15.75" customHeight="1" x14ac:dyDescent="0.25">
      <c r="A336" s="73"/>
      <c r="B336" s="73"/>
      <c r="C336" s="73"/>
      <c r="D336" s="97"/>
      <c r="E336" s="73"/>
      <c r="F336" s="73"/>
      <c r="G336" s="73"/>
      <c r="H336" s="73"/>
      <c r="I336" s="73"/>
      <c r="J336" s="73"/>
      <c r="K336" s="78"/>
      <c r="L336" s="73"/>
      <c r="M336" s="73"/>
      <c r="N336" s="73"/>
      <c r="O336" s="73"/>
      <c r="P336" s="90"/>
      <c r="Q336" s="90"/>
      <c r="R336" s="90"/>
      <c r="S336" s="90"/>
      <c r="T336" s="90"/>
      <c r="U336" s="90"/>
      <c r="V336" s="90"/>
      <c r="W336" s="90"/>
      <c r="X336" s="91"/>
      <c r="Y336" s="73"/>
      <c r="Z336" s="73"/>
      <c r="AA336" s="73"/>
    </row>
    <row r="337" spans="1:27" ht="15.75" customHeight="1" x14ac:dyDescent="0.25">
      <c r="A337" s="73"/>
      <c r="B337" s="73"/>
      <c r="C337" s="73"/>
      <c r="D337" s="97"/>
      <c r="E337" s="73"/>
      <c r="F337" s="73"/>
      <c r="G337" s="73"/>
      <c r="H337" s="73"/>
      <c r="I337" s="73"/>
      <c r="J337" s="73"/>
      <c r="K337" s="78"/>
      <c r="L337" s="73"/>
      <c r="M337" s="73"/>
      <c r="N337" s="73"/>
      <c r="O337" s="73"/>
      <c r="P337" s="90"/>
      <c r="Q337" s="90"/>
      <c r="R337" s="90"/>
      <c r="S337" s="90"/>
      <c r="T337" s="90"/>
      <c r="U337" s="90"/>
      <c r="V337" s="90"/>
      <c r="W337" s="90"/>
      <c r="X337" s="91"/>
      <c r="Y337" s="73"/>
      <c r="Z337" s="73"/>
      <c r="AA337" s="73"/>
    </row>
    <row r="338" spans="1:27" ht="15.75" customHeight="1" x14ac:dyDescent="0.25">
      <c r="A338" s="73"/>
      <c r="B338" s="73"/>
      <c r="C338" s="73"/>
      <c r="D338" s="97"/>
      <c r="E338" s="73"/>
      <c r="F338" s="73"/>
      <c r="G338" s="73"/>
      <c r="H338" s="73"/>
      <c r="I338" s="73"/>
      <c r="J338" s="73"/>
      <c r="K338" s="78"/>
      <c r="L338" s="73"/>
      <c r="M338" s="73"/>
      <c r="N338" s="73"/>
      <c r="O338" s="73"/>
      <c r="P338" s="90"/>
      <c r="Q338" s="90"/>
      <c r="R338" s="90"/>
      <c r="S338" s="90"/>
      <c r="T338" s="90"/>
      <c r="U338" s="90"/>
      <c r="V338" s="90"/>
      <c r="W338" s="90"/>
      <c r="X338" s="91"/>
      <c r="Y338" s="73"/>
      <c r="Z338" s="73"/>
      <c r="AA338" s="73"/>
    </row>
    <row r="339" spans="1:27" ht="15.75" customHeight="1" x14ac:dyDescent="0.25">
      <c r="A339" s="73"/>
      <c r="B339" s="73"/>
      <c r="C339" s="73"/>
      <c r="D339" s="97"/>
      <c r="E339" s="73"/>
      <c r="F339" s="73"/>
      <c r="G339" s="73"/>
      <c r="H339" s="73"/>
      <c r="I339" s="73"/>
      <c r="J339" s="73"/>
      <c r="K339" s="78"/>
      <c r="L339" s="73"/>
      <c r="M339" s="73"/>
      <c r="N339" s="73"/>
      <c r="O339" s="73"/>
      <c r="P339" s="90"/>
      <c r="Q339" s="90"/>
      <c r="R339" s="90"/>
      <c r="S339" s="90"/>
      <c r="T339" s="90"/>
      <c r="U339" s="90"/>
      <c r="V339" s="90"/>
      <c r="W339" s="90"/>
      <c r="X339" s="91"/>
      <c r="Y339" s="73"/>
      <c r="Z339" s="73"/>
      <c r="AA339" s="73"/>
    </row>
    <row r="340" spans="1:27" ht="15.75" customHeight="1" x14ac:dyDescent="0.25">
      <c r="A340" s="73"/>
      <c r="B340" s="73"/>
      <c r="C340" s="73"/>
      <c r="D340" s="97"/>
      <c r="E340" s="73"/>
      <c r="F340" s="73"/>
      <c r="G340" s="73"/>
      <c r="H340" s="73"/>
      <c r="I340" s="73"/>
      <c r="J340" s="73"/>
      <c r="K340" s="78"/>
      <c r="L340" s="73"/>
      <c r="M340" s="73"/>
      <c r="N340" s="73"/>
      <c r="O340" s="73"/>
      <c r="P340" s="90"/>
      <c r="Q340" s="90"/>
      <c r="R340" s="90"/>
      <c r="S340" s="90"/>
      <c r="T340" s="90"/>
      <c r="U340" s="90"/>
      <c r="V340" s="90"/>
      <c r="W340" s="90"/>
      <c r="X340" s="91"/>
      <c r="Y340" s="73"/>
      <c r="Z340" s="73"/>
      <c r="AA340" s="73"/>
    </row>
    <row r="341" spans="1:27" ht="15.75" customHeight="1" x14ac:dyDescent="0.25">
      <c r="A341" s="73"/>
      <c r="B341" s="73"/>
      <c r="C341" s="73"/>
      <c r="D341" s="97"/>
      <c r="E341" s="73"/>
      <c r="F341" s="73"/>
      <c r="G341" s="73"/>
      <c r="H341" s="73"/>
      <c r="I341" s="73"/>
      <c r="J341" s="73"/>
      <c r="K341" s="78"/>
      <c r="L341" s="73"/>
      <c r="M341" s="73"/>
      <c r="N341" s="73"/>
      <c r="O341" s="73"/>
      <c r="P341" s="90"/>
      <c r="Q341" s="90"/>
      <c r="R341" s="90"/>
      <c r="S341" s="90"/>
      <c r="T341" s="90"/>
      <c r="U341" s="90"/>
      <c r="V341" s="90"/>
      <c r="W341" s="90"/>
      <c r="X341" s="91"/>
      <c r="Y341" s="73"/>
      <c r="Z341" s="73"/>
      <c r="AA341" s="73"/>
    </row>
    <row r="342" spans="1:27" ht="15.75" customHeight="1" x14ac:dyDescent="0.25">
      <c r="A342" s="73"/>
      <c r="B342" s="73"/>
      <c r="C342" s="73"/>
      <c r="D342" s="97"/>
      <c r="E342" s="73"/>
      <c r="F342" s="73"/>
      <c r="G342" s="73"/>
      <c r="H342" s="73"/>
      <c r="I342" s="73"/>
      <c r="J342" s="73"/>
      <c r="K342" s="78"/>
      <c r="L342" s="73"/>
      <c r="M342" s="73"/>
      <c r="N342" s="73"/>
      <c r="O342" s="73"/>
      <c r="P342" s="90"/>
      <c r="Q342" s="90"/>
      <c r="R342" s="90"/>
      <c r="S342" s="90"/>
      <c r="T342" s="90"/>
      <c r="U342" s="90"/>
      <c r="V342" s="90"/>
      <c r="W342" s="90"/>
      <c r="X342" s="91"/>
      <c r="Y342" s="73"/>
      <c r="Z342" s="73"/>
      <c r="AA342" s="73"/>
    </row>
    <row r="343" spans="1:27" ht="15.75" customHeight="1" x14ac:dyDescent="0.25">
      <c r="A343" s="73"/>
      <c r="B343" s="73"/>
      <c r="C343" s="73"/>
      <c r="D343" s="97"/>
      <c r="E343" s="73"/>
      <c r="F343" s="73"/>
      <c r="G343" s="73"/>
      <c r="H343" s="73"/>
      <c r="I343" s="73"/>
      <c r="J343" s="73"/>
      <c r="K343" s="78"/>
      <c r="L343" s="73"/>
      <c r="M343" s="73"/>
      <c r="N343" s="73"/>
      <c r="O343" s="73"/>
      <c r="P343" s="90"/>
      <c r="Q343" s="90"/>
      <c r="R343" s="90"/>
      <c r="S343" s="90"/>
      <c r="T343" s="90"/>
      <c r="U343" s="90"/>
      <c r="V343" s="90"/>
      <c r="W343" s="90"/>
      <c r="X343" s="91"/>
      <c r="Y343" s="73"/>
      <c r="Z343" s="73"/>
      <c r="AA343" s="73"/>
    </row>
    <row r="344" spans="1:27" ht="15.75" customHeight="1" x14ac:dyDescent="0.25">
      <c r="A344" s="73"/>
      <c r="B344" s="73"/>
      <c r="C344" s="73"/>
      <c r="D344" s="97"/>
      <c r="E344" s="73"/>
      <c r="F344" s="73"/>
      <c r="G344" s="73"/>
      <c r="H344" s="73"/>
      <c r="I344" s="73"/>
      <c r="J344" s="73"/>
      <c r="K344" s="78"/>
      <c r="L344" s="73"/>
      <c r="M344" s="73"/>
      <c r="N344" s="73"/>
      <c r="O344" s="73"/>
      <c r="P344" s="90"/>
      <c r="Q344" s="90"/>
      <c r="R344" s="90"/>
      <c r="S344" s="90"/>
      <c r="T344" s="90"/>
      <c r="U344" s="90"/>
      <c r="V344" s="90"/>
      <c r="W344" s="90"/>
      <c r="X344" s="91"/>
      <c r="Y344" s="73"/>
      <c r="Z344" s="73"/>
      <c r="AA344" s="73"/>
    </row>
    <row r="345" spans="1:27" ht="15.75" customHeight="1" x14ac:dyDescent="0.25">
      <c r="A345" s="73"/>
      <c r="B345" s="73"/>
      <c r="C345" s="73"/>
      <c r="D345" s="97"/>
      <c r="E345" s="73"/>
      <c r="F345" s="73"/>
      <c r="G345" s="73"/>
      <c r="H345" s="73"/>
      <c r="I345" s="73"/>
      <c r="J345" s="73"/>
      <c r="K345" s="78"/>
      <c r="L345" s="73"/>
      <c r="M345" s="73"/>
      <c r="N345" s="73"/>
      <c r="O345" s="73"/>
      <c r="P345" s="90"/>
      <c r="Q345" s="90"/>
      <c r="R345" s="90"/>
      <c r="S345" s="90"/>
      <c r="T345" s="90"/>
      <c r="U345" s="90"/>
      <c r="V345" s="90"/>
      <c r="W345" s="90"/>
      <c r="X345" s="91"/>
      <c r="Y345" s="73"/>
      <c r="Z345" s="73"/>
      <c r="AA345" s="73"/>
    </row>
    <row r="346" spans="1:27" ht="15.75" customHeight="1" x14ac:dyDescent="0.25">
      <c r="A346" s="73"/>
      <c r="B346" s="73"/>
      <c r="C346" s="73"/>
      <c r="D346" s="97"/>
      <c r="E346" s="73"/>
      <c r="F346" s="73"/>
      <c r="G346" s="73"/>
      <c r="H346" s="73"/>
      <c r="I346" s="73"/>
      <c r="J346" s="73"/>
      <c r="K346" s="78"/>
      <c r="L346" s="73"/>
      <c r="M346" s="73"/>
      <c r="N346" s="73"/>
      <c r="O346" s="73"/>
      <c r="P346" s="90"/>
      <c r="Q346" s="90"/>
      <c r="R346" s="90"/>
      <c r="S346" s="90"/>
      <c r="T346" s="90"/>
      <c r="U346" s="90"/>
      <c r="V346" s="90"/>
      <c r="W346" s="90"/>
      <c r="X346" s="91"/>
      <c r="Y346" s="73"/>
      <c r="Z346" s="73"/>
      <c r="AA346" s="73"/>
    </row>
    <row r="347" spans="1:27" ht="15.75" customHeight="1" x14ac:dyDescent="0.25">
      <c r="A347" s="73"/>
      <c r="B347" s="73"/>
      <c r="C347" s="73"/>
      <c r="D347" s="97"/>
      <c r="E347" s="73"/>
      <c r="F347" s="73"/>
      <c r="G347" s="73"/>
      <c r="H347" s="73"/>
      <c r="I347" s="73"/>
      <c r="J347" s="73"/>
      <c r="K347" s="78"/>
      <c r="L347" s="73"/>
      <c r="M347" s="73"/>
      <c r="N347" s="73"/>
      <c r="O347" s="73"/>
      <c r="P347" s="90"/>
      <c r="Q347" s="90"/>
      <c r="R347" s="90"/>
      <c r="S347" s="90"/>
      <c r="T347" s="90"/>
      <c r="U347" s="90"/>
      <c r="V347" s="90"/>
      <c r="W347" s="90"/>
      <c r="X347" s="91"/>
      <c r="Y347" s="73"/>
      <c r="Z347" s="73"/>
      <c r="AA347" s="73"/>
    </row>
    <row r="348" spans="1:27" ht="15.75" customHeight="1" x14ac:dyDescent="0.25">
      <c r="A348" s="73"/>
      <c r="B348" s="73"/>
      <c r="C348" s="73"/>
      <c r="D348" s="97"/>
      <c r="E348" s="73"/>
      <c r="F348" s="73"/>
      <c r="G348" s="73"/>
      <c r="H348" s="73"/>
      <c r="I348" s="73"/>
      <c r="J348" s="73"/>
      <c r="K348" s="78"/>
      <c r="L348" s="73"/>
      <c r="M348" s="73"/>
      <c r="N348" s="73"/>
      <c r="O348" s="73"/>
      <c r="P348" s="90"/>
      <c r="Q348" s="90"/>
      <c r="R348" s="90"/>
      <c r="S348" s="90"/>
      <c r="T348" s="90"/>
      <c r="U348" s="90"/>
      <c r="V348" s="90"/>
      <c r="W348" s="90"/>
      <c r="X348" s="91"/>
      <c r="Y348" s="73"/>
      <c r="Z348" s="73"/>
      <c r="AA348" s="73"/>
    </row>
    <row r="349" spans="1:27" ht="15.75" customHeight="1" x14ac:dyDescent="0.25">
      <c r="A349" s="73"/>
      <c r="B349" s="73"/>
      <c r="C349" s="73"/>
      <c r="D349" s="97"/>
      <c r="E349" s="73"/>
      <c r="F349" s="73"/>
      <c r="G349" s="73"/>
      <c r="H349" s="73"/>
      <c r="I349" s="73"/>
      <c r="J349" s="73"/>
      <c r="K349" s="78"/>
      <c r="L349" s="73"/>
      <c r="M349" s="73"/>
      <c r="N349" s="73"/>
      <c r="O349" s="73"/>
      <c r="P349" s="90"/>
      <c r="Q349" s="90"/>
      <c r="R349" s="90"/>
      <c r="S349" s="90"/>
      <c r="T349" s="90"/>
      <c r="U349" s="90"/>
      <c r="V349" s="90"/>
      <c r="W349" s="90"/>
      <c r="X349" s="91"/>
      <c r="Y349" s="73"/>
      <c r="Z349" s="73"/>
      <c r="AA349" s="73"/>
    </row>
    <row r="350" spans="1:27" ht="15.75" customHeight="1" x14ac:dyDescent="0.25">
      <c r="A350" s="73"/>
      <c r="B350" s="73"/>
      <c r="C350" s="73"/>
      <c r="D350" s="97"/>
      <c r="E350" s="73"/>
      <c r="F350" s="73"/>
      <c r="G350" s="73"/>
      <c r="H350" s="73"/>
      <c r="I350" s="73"/>
      <c r="J350" s="73"/>
      <c r="K350" s="78"/>
      <c r="L350" s="73"/>
      <c r="M350" s="73"/>
      <c r="N350" s="73"/>
      <c r="O350" s="73"/>
      <c r="P350" s="90"/>
      <c r="Q350" s="90"/>
      <c r="R350" s="90"/>
      <c r="S350" s="90"/>
      <c r="T350" s="90"/>
      <c r="U350" s="90"/>
      <c r="V350" s="90"/>
      <c r="W350" s="90"/>
      <c r="X350" s="91"/>
      <c r="Y350" s="73"/>
      <c r="Z350" s="73"/>
      <c r="AA350" s="73"/>
    </row>
    <row r="351" spans="1:27" ht="15.75" customHeight="1" x14ac:dyDescent="0.25">
      <c r="A351" s="73"/>
      <c r="B351" s="73"/>
      <c r="C351" s="73"/>
      <c r="D351" s="97"/>
      <c r="E351" s="73"/>
      <c r="F351" s="73"/>
      <c r="G351" s="73"/>
      <c r="H351" s="73"/>
      <c r="I351" s="73"/>
      <c r="J351" s="73"/>
      <c r="K351" s="78"/>
      <c r="L351" s="73"/>
      <c r="M351" s="73"/>
      <c r="N351" s="73"/>
      <c r="O351" s="73"/>
      <c r="P351" s="90"/>
      <c r="Q351" s="90"/>
      <c r="R351" s="90"/>
      <c r="S351" s="90"/>
      <c r="T351" s="90"/>
      <c r="U351" s="90"/>
      <c r="V351" s="90"/>
      <c r="W351" s="90"/>
      <c r="X351" s="91"/>
      <c r="Y351" s="73"/>
      <c r="Z351" s="73"/>
      <c r="AA351" s="73"/>
    </row>
    <row r="352" spans="1:27" ht="15.75" customHeight="1" x14ac:dyDescent="0.25">
      <c r="A352" s="73"/>
      <c r="B352" s="73"/>
      <c r="C352" s="73"/>
      <c r="D352" s="97"/>
      <c r="E352" s="73"/>
      <c r="F352" s="73"/>
      <c r="G352" s="73"/>
      <c r="H352" s="73"/>
      <c r="I352" s="73"/>
      <c r="J352" s="73"/>
      <c r="K352" s="78"/>
      <c r="L352" s="73"/>
      <c r="M352" s="73"/>
      <c r="N352" s="73"/>
      <c r="O352" s="73"/>
      <c r="P352" s="90"/>
      <c r="Q352" s="90"/>
      <c r="R352" s="90"/>
      <c r="S352" s="90"/>
      <c r="T352" s="90"/>
      <c r="U352" s="90"/>
      <c r="V352" s="90"/>
      <c r="W352" s="90"/>
      <c r="X352" s="91"/>
      <c r="Y352" s="73"/>
      <c r="Z352" s="73"/>
      <c r="AA352" s="73"/>
    </row>
    <row r="353" spans="1:27" ht="15.75" customHeight="1" x14ac:dyDescent="0.25">
      <c r="A353" s="73"/>
      <c r="B353" s="73"/>
      <c r="C353" s="73"/>
      <c r="D353" s="97"/>
      <c r="E353" s="73"/>
      <c r="F353" s="73"/>
      <c r="G353" s="73"/>
      <c r="H353" s="73"/>
      <c r="I353" s="73"/>
      <c r="J353" s="73"/>
      <c r="K353" s="78"/>
      <c r="L353" s="73"/>
      <c r="M353" s="73"/>
      <c r="N353" s="73"/>
      <c r="O353" s="73"/>
      <c r="P353" s="90"/>
      <c r="Q353" s="90"/>
      <c r="R353" s="90"/>
      <c r="S353" s="90"/>
      <c r="T353" s="90"/>
      <c r="U353" s="90"/>
      <c r="V353" s="90"/>
      <c r="W353" s="90"/>
      <c r="X353" s="91"/>
      <c r="Y353" s="73"/>
      <c r="Z353" s="73"/>
      <c r="AA353" s="73"/>
    </row>
    <row r="354" spans="1:27" ht="15.75" customHeight="1" x14ac:dyDescent="0.25">
      <c r="A354" s="73"/>
      <c r="B354" s="73"/>
      <c r="C354" s="73"/>
      <c r="D354" s="97"/>
      <c r="E354" s="73"/>
      <c r="F354" s="73"/>
      <c r="G354" s="73"/>
      <c r="H354" s="73"/>
      <c r="I354" s="73"/>
      <c r="J354" s="73"/>
      <c r="K354" s="78"/>
      <c r="L354" s="73"/>
      <c r="M354" s="73"/>
      <c r="N354" s="73"/>
      <c r="O354" s="73"/>
      <c r="P354" s="90"/>
      <c r="Q354" s="90"/>
      <c r="R354" s="90"/>
      <c r="S354" s="90"/>
      <c r="T354" s="90"/>
      <c r="U354" s="90"/>
      <c r="V354" s="90"/>
      <c r="W354" s="90"/>
      <c r="X354" s="91"/>
      <c r="Y354" s="73"/>
      <c r="Z354" s="73"/>
      <c r="AA354" s="73"/>
    </row>
    <row r="355" spans="1:27" ht="15.75" customHeight="1" x14ac:dyDescent="0.25">
      <c r="A355" s="73"/>
      <c r="B355" s="73"/>
      <c r="C355" s="73"/>
      <c r="D355" s="97"/>
      <c r="E355" s="73"/>
      <c r="F355" s="73"/>
      <c r="G355" s="73"/>
      <c r="H355" s="73"/>
      <c r="I355" s="73"/>
      <c r="J355" s="73"/>
      <c r="K355" s="78"/>
      <c r="L355" s="73"/>
      <c r="M355" s="73"/>
      <c r="N355" s="73"/>
      <c r="O355" s="73"/>
      <c r="P355" s="90"/>
      <c r="Q355" s="90"/>
      <c r="R355" s="90"/>
      <c r="S355" s="90"/>
      <c r="T355" s="90"/>
      <c r="U355" s="90"/>
      <c r="V355" s="90"/>
      <c r="W355" s="90"/>
      <c r="X355" s="91"/>
      <c r="Y355" s="73"/>
      <c r="Z355" s="73"/>
      <c r="AA355" s="73"/>
    </row>
    <row r="356" spans="1:27" ht="15.75" customHeight="1" x14ac:dyDescent="0.25">
      <c r="A356" s="73"/>
      <c r="B356" s="73"/>
      <c r="C356" s="73"/>
      <c r="D356" s="97"/>
      <c r="E356" s="73"/>
      <c r="F356" s="73"/>
      <c r="G356" s="73"/>
      <c r="H356" s="73"/>
      <c r="I356" s="73"/>
      <c r="J356" s="73"/>
      <c r="K356" s="78"/>
      <c r="L356" s="73"/>
      <c r="M356" s="73"/>
      <c r="N356" s="73"/>
      <c r="O356" s="73"/>
      <c r="P356" s="90"/>
      <c r="Q356" s="90"/>
      <c r="R356" s="90"/>
      <c r="S356" s="90"/>
      <c r="T356" s="90"/>
      <c r="U356" s="90"/>
      <c r="V356" s="90"/>
      <c r="W356" s="90"/>
      <c r="X356" s="91"/>
      <c r="Y356" s="73"/>
      <c r="Z356" s="73"/>
      <c r="AA356" s="73"/>
    </row>
    <row r="357" spans="1:27" ht="15.75" customHeight="1" x14ac:dyDescent="0.25">
      <c r="A357" s="73"/>
      <c r="B357" s="73"/>
      <c r="C357" s="73"/>
      <c r="D357" s="97"/>
      <c r="E357" s="73"/>
      <c r="F357" s="73"/>
      <c r="G357" s="73"/>
      <c r="H357" s="73"/>
      <c r="I357" s="73"/>
      <c r="J357" s="73"/>
      <c r="K357" s="78"/>
      <c r="L357" s="73"/>
      <c r="M357" s="73"/>
      <c r="N357" s="73"/>
      <c r="O357" s="73"/>
      <c r="P357" s="90"/>
      <c r="Q357" s="90"/>
      <c r="R357" s="90"/>
      <c r="S357" s="90"/>
      <c r="T357" s="90"/>
      <c r="U357" s="90"/>
      <c r="V357" s="90"/>
      <c r="W357" s="90"/>
      <c r="X357" s="91"/>
      <c r="Y357" s="73"/>
      <c r="Z357" s="73"/>
      <c r="AA357" s="73"/>
    </row>
    <row r="358" spans="1:27" ht="15.75" customHeight="1" x14ac:dyDescent="0.25">
      <c r="A358" s="73"/>
      <c r="B358" s="73"/>
      <c r="C358" s="73"/>
      <c r="D358" s="97"/>
      <c r="E358" s="73"/>
      <c r="F358" s="73"/>
      <c r="G358" s="73"/>
      <c r="H358" s="73"/>
      <c r="I358" s="73"/>
      <c r="J358" s="73"/>
      <c r="K358" s="78"/>
      <c r="L358" s="73"/>
      <c r="M358" s="73"/>
      <c r="N358" s="73"/>
      <c r="O358" s="73"/>
      <c r="P358" s="90"/>
      <c r="Q358" s="90"/>
      <c r="R358" s="90"/>
      <c r="S358" s="90"/>
      <c r="T358" s="90"/>
      <c r="U358" s="90"/>
      <c r="V358" s="90"/>
      <c r="W358" s="90"/>
      <c r="X358" s="91"/>
      <c r="Y358" s="73"/>
      <c r="Z358" s="73"/>
      <c r="AA358" s="73"/>
    </row>
    <row r="359" spans="1:27" ht="15.75" customHeight="1" x14ac:dyDescent="0.25">
      <c r="A359" s="73"/>
      <c r="B359" s="73"/>
      <c r="C359" s="73"/>
      <c r="D359" s="97"/>
      <c r="E359" s="73"/>
      <c r="F359" s="73"/>
      <c r="G359" s="73"/>
      <c r="H359" s="73"/>
      <c r="I359" s="73"/>
      <c r="J359" s="73"/>
      <c r="K359" s="78"/>
      <c r="L359" s="73"/>
      <c r="M359" s="73"/>
      <c r="N359" s="73"/>
      <c r="O359" s="73"/>
      <c r="P359" s="90"/>
      <c r="Q359" s="90"/>
      <c r="R359" s="90"/>
      <c r="S359" s="90"/>
      <c r="T359" s="90"/>
      <c r="U359" s="90"/>
      <c r="V359" s="90"/>
      <c r="W359" s="90"/>
      <c r="X359" s="91"/>
      <c r="Y359" s="73"/>
      <c r="Z359" s="73"/>
      <c r="AA359" s="73"/>
    </row>
    <row r="360" spans="1:27" ht="15.75" customHeight="1" x14ac:dyDescent="0.25">
      <c r="A360" s="73"/>
      <c r="B360" s="73"/>
      <c r="C360" s="73"/>
      <c r="D360" s="97"/>
      <c r="E360" s="73"/>
      <c r="F360" s="73"/>
      <c r="G360" s="73"/>
      <c r="H360" s="73"/>
      <c r="I360" s="73"/>
      <c r="J360" s="73"/>
      <c r="K360" s="78"/>
      <c r="L360" s="73"/>
      <c r="M360" s="73"/>
      <c r="N360" s="73"/>
      <c r="O360" s="73"/>
      <c r="P360" s="90"/>
      <c r="Q360" s="90"/>
      <c r="R360" s="90"/>
      <c r="S360" s="90"/>
      <c r="T360" s="90"/>
      <c r="U360" s="90"/>
      <c r="V360" s="90"/>
      <c r="W360" s="90"/>
      <c r="X360" s="91"/>
      <c r="Y360" s="73"/>
      <c r="Z360" s="73"/>
      <c r="AA360" s="73"/>
    </row>
    <row r="361" spans="1:27" ht="15.75" customHeight="1" x14ac:dyDescent="0.25">
      <c r="A361" s="73"/>
      <c r="B361" s="73"/>
      <c r="C361" s="73"/>
      <c r="D361" s="97"/>
      <c r="E361" s="73"/>
      <c r="F361" s="73"/>
      <c r="G361" s="73"/>
      <c r="H361" s="73"/>
      <c r="I361" s="73"/>
      <c r="J361" s="73"/>
      <c r="K361" s="78"/>
      <c r="L361" s="73"/>
      <c r="M361" s="73"/>
      <c r="N361" s="73"/>
      <c r="O361" s="73"/>
      <c r="P361" s="90"/>
      <c r="Q361" s="90"/>
      <c r="R361" s="90"/>
      <c r="S361" s="90"/>
      <c r="T361" s="90"/>
      <c r="U361" s="90"/>
      <c r="V361" s="90"/>
      <c r="W361" s="90"/>
      <c r="X361" s="91"/>
      <c r="Y361" s="73"/>
      <c r="Z361" s="73"/>
      <c r="AA361" s="73"/>
    </row>
    <row r="362" spans="1:27" ht="15.75" customHeight="1" x14ac:dyDescent="0.25">
      <c r="A362" s="73"/>
      <c r="B362" s="73"/>
      <c r="C362" s="73"/>
      <c r="D362" s="97"/>
      <c r="E362" s="73"/>
      <c r="F362" s="73"/>
      <c r="G362" s="73"/>
      <c r="H362" s="73"/>
      <c r="I362" s="73"/>
      <c r="J362" s="73"/>
      <c r="K362" s="78"/>
      <c r="L362" s="73"/>
      <c r="M362" s="73"/>
      <c r="N362" s="73"/>
      <c r="O362" s="73"/>
      <c r="P362" s="90"/>
      <c r="Q362" s="90"/>
      <c r="R362" s="90"/>
      <c r="S362" s="90"/>
      <c r="T362" s="90"/>
      <c r="U362" s="90"/>
      <c r="V362" s="90"/>
      <c r="W362" s="90"/>
      <c r="X362" s="91"/>
      <c r="Y362" s="73"/>
      <c r="Z362" s="73"/>
      <c r="AA362" s="73"/>
    </row>
    <row r="363" spans="1:27" ht="15.75" customHeight="1" x14ac:dyDescent="0.25">
      <c r="A363" s="73"/>
      <c r="B363" s="73"/>
      <c r="C363" s="73"/>
      <c r="D363" s="97"/>
      <c r="E363" s="73"/>
      <c r="F363" s="73"/>
      <c r="G363" s="73"/>
      <c r="H363" s="73"/>
      <c r="I363" s="73"/>
      <c r="J363" s="73"/>
      <c r="K363" s="78"/>
      <c r="L363" s="73"/>
      <c r="M363" s="73"/>
      <c r="N363" s="73"/>
      <c r="O363" s="73"/>
      <c r="P363" s="90"/>
      <c r="Q363" s="90"/>
      <c r="R363" s="90"/>
      <c r="S363" s="90"/>
      <c r="T363" s="90"/>
      <c r="U363" s="90"/>
      <c r="V363" s="90"/>
      <c r="W363" s="90"/>
      <c r="X363" s="91"/>
      <c r="Y363" s="73"/>
      <c r="Z363" s="73"/>
      <c r="AA363" s="73"/>
    </row>
    <row r="364" spans="1:27" ht="15.75" customHeight="1" x14ac:dyDescent="0.25">
      <c r="A364" s="73"/>
      <c r="B364" s="73"/>
      <c r="C364" s="73"/>
      <c r="D364" s="97"/>
      <c r="E364" s="73"/>
      <c r="F364" s="73"/>
      <c r="G364" s="73"/>
      <c r="H364" s="73"/>
      <c r="I364" s="73"/>
      <c r="J364" s="73"/>
      <c r="K364" s="78"/>
      <c r="L364" s="73"/>
      <c r="M364" s="73"/>
      <c r="N364" s="73"/>
      <c r="O364" s="73"/>
      <c r="P364" s="90"/>
      <c r="Q364" s="90"/>
      <c r="R364" s="90"/>
      <c r="S364" s="90"/>
      <c r="T364" s="90"/>
      <c r="U364" s="90"/>
      <c r="V364" s="90"/>
      <c r="W364" s="90"/>
      <c r="X364" s="91"/>
      <c r="Y364" s="73"/>
      <c r="Z364" s="73"/>
      <c r="AA364" s="73"/>
    </row>
    <row r="365" spans="1:27" ht="15.75" customHeight="1" x14ac:dyDescent="0.25">
      <c r="A365" s="73"/>
      <c r="B365" s="73"/>
      <c r="C365" s="73"/>
      <c r="D365" s="97"/>
      <c r="E365" s="73"/>
      <c r="F365" s="73"/>
      <c r="G365" s="73"/>
      <c r="H365" s="73"/>
      <c r="I365" s="73"/>
      <c r="J365" s="73"/>
      <c r="K365" s="78"/>
      <c r="L365" s="73"/>
      <c r="M365" s="73"/>
      <c r="N365" s="73"/>
      <c r="O365" s="73"/>
      <c r="P365" s="90"/>
      <c r="Q365" s="90"/>
      <c r="R365" s="90"/>
      <c r="S365" s="90"/>
      <c r="T365" s="90"/>
      <c r="U365" s="90"/>
      <c r="V365" s="90"/>
      <c r="W365" s="90"/>
      <c r="X365" s="91"/>
      <c r="Y365" s="73"/>
      <c r="Z365" s="73"/>
      <c r="AA365" s="73"/>
    </row>
    <row r="366" spans="1:27" ht="15.75" customHeight="1" x14ac:dyDescent="0.25">
      <c r="A366" s="73"/>
      <c r="B366" s="73"/>
      <c r="C366" s="73"/>
      <c r="D366" s="97"/>
      <c r="E366" s="73"/>
      <c r="F366" s="73"/>
      <c r="G366" s="73"/>
      <c r="H366" s="73"/>
      <c r="I366" s="73"/>
      <c r="J366" s="73"/>
      <c r="K366" s="78"/>
      <c r="L366" s="73"/>
      <c r="M366" s="73"/>
      <c r="N366" s="73"/>
      <c r="O366" s="73"/>
      <c r="P366" s="90"/>
      <c r="Q366" s="90"/>
      <c r="R366" s="90"/>
      <c r="S366" s="90"/>
      <c r="T366" s="90"/>
      <c r="U366" s="90"/>
      <c r="V366" s="90"/>
      <c r="W366" s="90"/>
      <c r="X366" s="91"/>
      <c r="Y366" s="73"/>
      <c r="Z366" s="73"/>
      <c r="AA366" s="73"/>
    </row>
    <row r="367" spans="1:27" ht="15.75" customHeight="1" x14ac:dyDescent="0.25">
      <c r="A367" s="73"/>
      <c r="B367" s="73"/>
      <c r="C367" s="73"/>
      <c r="D367" s="97"/>
      <c r="E367" s="73"/>
      <c r="F367" s="73"/>
      <c r="G367" s="73"/>
      <c r="H367" s="73"/>
      <c r="I367" s="73"/>
      <c r="J367" s="73"/>
      <c r="K367" s="78"/>
      <c r="L367" s="73"/>
      <c r="M367" s="73"/>
      <c r="N367" s="73"/>
      <c r="O367" s="73"/>
      <c r="P367" s="90"/>
      <c r="Q367" s="90"/>
      <c r="R367" s="90"/>
      <c r="S367" s="90"/>
      <c r="T367" s="90"/>
      <c r="U367" s="90"/>
      <c r="V367" s="90"/>
      <c r="W367" s="90"/>
      <c r="X367" s="91"/>
      <c r="Y367" s="73"/>
      <c r="Z367" s="73"/>
      <c r="AA367" s="73"/>
    </row>
    <row r="368" spans="1:27" ht="15.75" customHeight="1" x14ac:dyDescent="0.25">
      <c r="A368" s="73"/>
      <c r="B368" s="73"/>
      <c r="C368" s="73"/>
      <c r="D368" s="97"/>
      <c r="E368" s="73"/>
      <c r="F368" s="73"/>
      <c r="G368" s="73"/>
      <c r="H368" s="73"/>
      <c r="I368" s="73"/>
      <c r="J368" s="73"/>
      <c r="K368" s="78"/>
      <c r="L368" s="73"/>
      <c r="M368" s="73"/>
      <c r="N368" s="73"/>
      <c r="O368" s="73"/>
      <c r="P368" s="90"/>
      <c r="Q368" s="90"/>
      <c r="R368" s="90"/>
      <c r="S368" s="90"/>
      <c r="T368" s="90"/>
      <c r="U368" s="90"/>
      <c r="V368" s="90"/>
      <c r="W368" s="90"/>
      <c r="X368" s="91"/>
      <c r="Y368" s="73"/>
      <c r="Z368" s="73"/>
      <c r="AA368" s="73"/>
    </row>
    <row r="369" spans="1:27" ht="15.75" customHeight="1" x14ac:dyDescent="0.25">
      <c r="A369" s="73"/>
      <c r="B369" s="73"/>
      <c r="C369" s="73"/>
      <c r="D369" s="97"/>
      <c r="E369" s="73"/>
      <c r="F369" s="73"/>
      <c r="G369" s="73"/>
      <c r="H369" s="73"/>
      <c r="I369" s="73"/>
      <c r="J369" s="73"/>
      <c r="K369" s="78"/>
      <c r="L369" s="73"/>
      <c r="M369" s="73"/>
      <c r="N369" s="73"/>
      <c r="O369" s="73"/>
      <c r="P369" s="90"/>
      <c r="Q369" s="90"/>
      <c r="R369" s="90"/>
      <c r="S369" s="90"/>
      <c r="T369" s="90"/>
      <c r="U369" s="90"/>
      <c r="V369" s="90"/>
      <c r="W369" s="90"/>
      <c r="X369" s="91"/>
      <c r="Y369" s="73"/>
      <c r="Z369" s="73"/>
      <c r="AA369" s="73"/>
    </row>
    <row r="370" spans="1:27" ht="15.75" customHeight="1" x14ac:dyDescent="0.25">
      <c r="A370" s="73"/>
      <c r="B370" s="73"/>
      <c r="C370" s="73"/>
      <c r="D370" s="97"/>
      <c r="E370" s="73"/>
      <c r="F370" s="73"/>
      <c r="G370" s="73"/>
      <c r="H370" s="73"/>
      <c r="I370" s="73"/>
      <c r="J370" s="73"/>
      <c r="K370" s="78"/>
      <c r="L370" s="73"/>
      <c r="M370" s="73"/>
      <c r="N370" s="73"/>
      <c r="O370" s="73"/>
      <c r="P370" s="90"/>
      <c r="Q370" s="90"/>
      <c r="R370" s="90"/>
      <c r="S370" s="90"/>
      <c r="T370" s="90"/>
      <c r="U370" s="90"/>
      <c r="V370" s="90"/>
      <c r="W370" s="90"/>
      <c r="X370" s="91"/>
      <c r="Y370" s="73"/>
      <c r="Z370" s="73"/>
      <c r="AA370" s="73"/>
    </row>
    <row r="371" spans="1:27" ht="15.75" customHeight="1" x14ac:dyDescent="0.25">
      <c r="A371" s="73"/>
      <c r="B371" s="73"/>
      <c r="C371" s="73"/>
      <c r="D371" s="97"/>
      <c r="E371" s="73"/>
      <c r="F371" s="73"/>
      <c r="G371" s="73"/>
      <c r="H371" s="73"/>
      <c r="I371" s="73"/>
      <c r="J371" s="73"/>
      <c r="K371" s="78"/>
      <c r="L371" s="73"/>
      <c r="M371" s="73"/>
      <c r="N371" s="73"/>
      <c r="O371" s="73"/>
      <c r="P371" s="90"/>
      <c r="Q371" s="90"/>
      <c r="R371" s="90"/>
      <c r="S371" s="90"/>
      <c r="T371" s="90"/>
      <c r="U371" s="90"/>
      <c r="V371" s="90"/>
      <c r="W371" s="90"/>
      <c r="X371" s="91"/>
      <c r="Y371" s="73"/>
      <c r="Z371" s="73"/>
      <c r="AA371" s="73"/>
    </row>
    <row r="372" spans="1:27" ht="15.75" customHeight="1" x14ac:dyDescent="0.25">
      <c r="A372" s="73"/>
      <c r="B372" s="73"/>
      <c r="C372" s="73"/>
      <c r="D372" s="97"/>
      <c r="E372" s="73"/>
      <c r="F372" s="73"/>
      <c r="G372" s="73"/>
      <c r="H372" s="73"/>
      <c r="I372" s="73"/>
      <c r="J372" s="73"/>
      <c r="K372" s="78"/>
      <c r="L372" s="73"/>
      <c r="M372" s="73"/>
      <c r="N372" s="73"/>
      <c r="O372" s="73"/>
      <c r="P372" s="90"/>
      <c r="Q372" s="90"/>
      <c r="R372" s="90"/>
      <c r="S372" s="90"/>
      <c r="T372" s="90"/>
      <c r="U372" s="90"/>
      <c r="V372" s="90"/>
      <c r="W372" s="90"/>
      <c r="X372" s="91"/>
      <c r="Y372" s="73"/>
      <c r="Z372" s="73"/>
      <c r="AA372" s="73"/>
    </row>
    <row r="373" spans="1:27" ht="15.75" customHeight="1" x14ac:dyDescent="0.25">
      <c r="A373" s="73"/>
      <c r="B373" s="73"/>
      <c r="C373" s="73"/>
      <c r="D373" s="97"/>
      <c r="E373" s="73"/>
      <c r="F373" s="73"/>
      <c r="G373" s="73"/>
      <c r="H373" s="73"/>
      <c r="I373" s="73"/>
      <c r="J373" s="73"/>
      <c r="K373" s="78"/>
      <c r="L373" s="73"/>
      <c r="M373" s="73"/>
      <c r="N373" s="73"/>
      <c r="O373" s="73"/>
      <c r="P373" s="90"/>
      <c r="Q373" s="90"/>
      <c r="R373" s="90"/>
      <c r="S373" s="90"/>
      <c r="T373" s="90"/>
      <c r="U373" s="90"/>
      <c r="V373" s="90"/>
      <c r="W373" s="90"/>
      <c r="X373" s="91"/>
      <c r="Y373" s="73"/>
      <c r="Z373" s="73"/>
      <c r="AA373" s="73"/>
    </row>
    <row r="374" spans="1:27" ht="15.75" customHeight="1" x14ac:dyDescent="0.25">
      <c r="A374" s="73"/>
      <c r="B374" s="73"/>
      <c r="C374" s="73"/>
      <c r="D374" s="97"/>
      <c r="E374" s="73"/>
      <c r="F374" s="73"/>
      <c r="G374" s="73"/>
      <c r="H374" s="73"/>
      <c r="I374" s="73"/>
      <c r="J374" s="73"/>
      <c r="K374" s="78"/>
      <c r="L374" s="73"/>
      <c r="M374" s="73"/>
      <c r="N374" s="73"/>
      <c r="O374" s="73"/>
      <c r="P374" s="90"/>
      <c r="Q374" s="90"/>
      <c r="R374" s="90"/>
      <c r="S374" s="90"/>
      <c r="T374" s="90"/>
      <c r="U374" s="90"/>
      <c r="V374" s="90"/>
      <c r="W374" s="90"/>
      <c r="X374" s="91"/>
      <c r="Y374" s="73"/>
      <c r="Z374" s="73"/>
      <c r="AA374" s="73"/>
    </row>
    <row r="375" spans="1:27" ht="15.75" customHeight="1" x14ac:dyDescent="0.25">
      <c r="A375" s="73"/>
      <c r="B375" s="73"/>
      <c r="C375" s="73"/>
      <c r="D375" s="97"/>
      <c r="E375" s="73"/>
      <c r="F375" s="73"/>
      <c r="G375" s="73"/>
      <c r="H375" s="73"/>
      <c r="I375" s="73"/>
      <c r="J375" s="73"/>
      <c r="K375" s="78"/>
      <c r="L375" s="73"/>
      <c r="M375" s="73"/>
      <c r="N375" s="73"/>
      <c r="O375" s="73"/>
      <c r="P375" s="90"/>
      <c r="Q375" s="90"/>
      <c r="R375" s="90"/>
      <c r="S375" s="90"/>
      <c r="T375" s="90"/>
      <c r="U375" s="90"/>
      <c r="V375" s="90"/>
      <c r="W375" s="90"/>
      <c r="X375" s="91"/>
      <c r="Y375" s="73"/>
      <c r="Z375" s="73"/>
      <c r="AA375" s="73"/>
    </row>
    <row r="376" spans="1:27" ht="15.75" customHeight="1" x14ac:dyDescent="0.25">
      <c r="A376" s="73"/>
      <c r="B376" s="73"/>
      <c r="C376" s="73"/>
      <c r="D376" s="97"/>
      <c r="E376" s="73"/>
      <c r="F376" s="73"/>
      <c r="G376" s="73"/>
      <c r="H376" s="73"/>
      <c r="I376" s="73"/>
      <c r="J376" s="73"/>
      <c r="K376" s="78"/>
      <c r="L376" s="73"/>
      <c r="M376" s="73"/>
      <c r="N376" s="73"/>
      <c r="O376" s="73"/>
      <c r="P376" s="90"/>
      <c r="Q376" s="90"/>
      <c r="R376" s="90"/>
      <c r="S376" s="90"/>
      <c r="T376" s="90"/>
      <c r="U376" s="90"/>
      <c r="V376" s="90"/>
      <c r="W376" s="90"/>
      <c r="X376" s="91"/>
      <c r="Y376" s="73"/>
      <c r="Z376" s="73"/>
      <c r="AA376" s="73"/>
    </row>
    <row r="377" spans="1:27" ht="15.75" customHeight="1" x14ac:dyDescent="0.25">
      <c r="A377" s="73"/>
      <c r="B377" s="73"/>
      <c r="C377" s="73"/>
      <c r="D377" s="97"/>
      <c r="E377" s="73"/>
      <c r="F377" s="73"/>
      <c r="G377" s="73"/>
      <c r="H377" s="73"/>
      <c r="I377" s="73"/>
      <c r="J377" s="73"/>
      <c r="K377" s="78"/>
      <c r="L377" s="73"/>
      <c r="M377" s="73"/>
      <c r="N377" s="73"/>
      <c r="O377" s="73"/>
      <c r="P377" s="90"/>
      <c r="Q377" s="90"/>
      <c r="R377" s="90"/>
      <c r="S377" s="90"/>
      <c r="T377" s="90"/>
      <c r="U377" s="90"/>
      <c r="V377" s="90"/>
      <c r="W377" s="90"/>
      <c r="X377" s="91"/>
      <c r="Y377" s="73"/>
      <c r="Z377" s="73"/>
      <c r="AA377" s="73"/>
    </row>
    <row r="378" spans="1:27" ht="15.75" customHeight="1" x14ac:dyDescent="0.25">
      <c r="A378" s="73"/>
      <c r="B378" s="73"/>
      <c r="C378" s="73"/>
      <c r="D378" s="97"/>
      <c r="E378" s="73"/>
      <c r="F378" s="73"/>
      <c r="G378" s="73"/>
      <c r="H378" s="73"/>
      <c r="I378" s="73"/>
      <c r="J378" s="73"/>
      <c r="K378" s="78"/>
      <c r="L378" s="73"/>
      <c r="M378" s="73"/>
      <c r="N378" s="73"/>
      <c r="O378" s="73"/>
      <c r="P378" s="90"/>
      <c r="Q378" s="90"/>
      <c r="R378" s="90"/>
      <c r="S378" s="90"/>
      <c r="T378" s="90"/>
      <c r="U378" s="90"/>
      <c r="V378" s="90"/>
      <c r="W378" s="90"/>
      <c r="X378" s="91"/>
      <c r="Y378" s="73"/>
      <c r="Z378" s="73"/>
      <c r="AA378" s="73"/>
    </row>
    <row r="379" spans="1:27" ht="15.75" customHeight="1" x14ac:dyDescent="0.25">
      <c r="A379" s="73"/>
      <c r="B379" s="73"/>
      <c r="C379" s="73"/>
      <c r="D379" s="97"/>
      <c r="E379" s="73"/>
      <c r="F379" s="73"/>
      <c r="G379" s="73"/>
      <c r="H379" s="73"/>
      <c r="I379" s="73"/>
      <c r="J379" s="73"/>
      <c r="K379" s="78"/>
      <c r="L379" s="73"/>
      <c r="M379" s="73"/>
      <c r="N379" s="73"/>
      <c r="O379" s="73"/>
      <c r="P379" s="90"/>
      <c r="Q379" s="90"/>
      <c r="R379" s="90"/>
      <c r="S379" s="90"/>
      <c r="T379" s="90"/>
      <c r="U379" s="90"/>
      <c r="V379" s="90"/>
      <c r="W379" s="90"/>
      <c r="X379" s="91"/>
      <c r="Y379" s="73"/>
      <c r="Z379" s="73"/>
      <c r="AA379" s="73"/>
    </row>
    <row r="380" spans="1:27" ht="15.75" customHeight="1" x14ac:dyDescent="0.25">
      <c r="A380" s="73"/>
      <c r="B380" s="73"/>
      <c r="C380" s="73"/>
      <c r="D380" s="97"/>
      <c r="E380" s="73"/>
      <c r="F380" s="73"/>
      <c r="G380" s="73"/>
      <c r="H380" s="73"/>
      <c r="I380" s="73"/>
      <c r="J380" s="73"/>
      <c r="K380" s="78"/>
      <c r="L380" s="73"/>
      <c r="M380" s="73"/>
      <c r="N380" s="73"/>
      <c r="O380" s="73"/>
      <c r="P380" s="90"/>
      <c r="Q380" s="90"/>
      <c r="R380" s="90"/>
      <c r="S380" s="90"/>
      <c r="T380" s="90"/>
      <c r="U380" s="90"/>
      <c r="V380" s="90"/>
      <c r="W380" s="90"/>
      <c r="X380" s="91"/>
      <c r="Y380" s="73"/>
      <c r="Z380" s="73"/>
      <c r="AA380" s="73"/>
    </row>
    <row r="381" spans="1:27" ht="15.75" customHeight="1" x14ac:dyDescent="0.25">
      <c r="A381" s="73"/>
      <c r="B381" s="73"/>
      <c r="C381" s="73"/>
      <c r="D381" s="97"/>
      <c r="E381" s="73"/>
      <c r="F381" s="73"/>
      <c r="G381" s="73"/>
      <c r="H381" s="73"/>
      <c r="I381" s="73"/>
      <c r="J381" s="73"/>
      <c r="K381" s="78"/>
      <c r="L381" s="73"/>
      <c r="M381" s="73"/>
      <c r="N381" s="73"/>
      <c r="O381" s="73"/>
      <c r="P381" s="90"/>
      <c r="Q381" s="90"/>
      <c r="R381" s="90"/>
      <c r="S381" s="90"/>
      <c r="T381" s="90"/>
      <c r="U381" s="90"/>
      <c r="V381" s="90"/>
      <c r="W381" s="90"/>
      <c r="X381" s="91"/>
      <c r="Y381" s="73"/>
      <c r="Z381" s="73"/>
      <c r="AA381" s="73"/>
    </row>
    <row r="382" spans="1:27" ht="15.75" customHeight="1" x14ac:dyDescent="0.25">
      <c r="A382" s="73"/>
      <c r="B382" s="73"/>
      <c r="C382" s="73"/>
      <c r="D382" s="97"/>
      <c r="E382" s="73"/>
      <c r="F382" s="73"/>
      <c r="G382" s="73"/>
      <c r="H382" s="73"/>
      <c r="I382" s="73"/>
      <c r="J382" s="73"/>
      <c r="K382" s="78"/>
      <c r="L382" s="73"/>
      <c r="M382" s="73"/>
      <c r="N382" s="73"/>
      <c r="O382" s="73"/>
      <c r="P382" s="90"/>
      <c r="Q382" s="90"/>
      <c r="R382" s="90"/>
      <c r="S382" s="90"/>
      <c r="T382" s="90"/>
      <c r="U382" s="90"/>
      <c r="V382" s="90"/>
      <c r="W382" s="90"/>
      <c r="X382" s="91"/>
      <c r="Y382" s="73"/>
      <c r="Z382" s="73"/>
      <c r="AA382" s="73"/>
    </row>
    <row r="383" spans="1:27" ht="15.75" customHeight="1" x14ac:dyDescent="0.25">
      <c r="A383" s="73"/>
      <c r="B383" s="73"/>
      <c r="C383" s="73"/>
      <c r="D383" s="97"/>
      <c r="E383" s="73"/>
      <c r="F383" s="73"/>
      <c r="G383" s="73"/>
      <c r="H383" s="73"/>
      <c r="I383" s="73"/>
      <c r="J383" s="73"/>
      <c r="K383" s="78"/>
      <c r="L383" s="73"/>
      <c r="M383" s="73"/>
      <c r="N383" s="73"/>
      <c r="O383" s="73"/>
      <c r="P383" s="90"/>
      <c r="Q383" s="90"/>
      <c r="R383" s="90"/>
      <c r="S383" s="90"/>
      <c r="T383" s="90"/>
      <c r="U383" s="90"/>
      <c r="V383" s="90"/>
      <c r="W383" s="90"/>
      <c r="X383" s="91"/>
      <c r="Y383" s="73"/>
      <c r="Z383" s="73"/>
      <c r="AA383" s="73"/>
    </row>
    <row r="384" spans="1:27" ht="15.75" customHeight="1" x14ac:dyDescent="0.25">
      <c r="A384" s="73"/>
      <c r="B384" s="73"/>
      <c r="C384" s="73"/>
      <c r="D384" s="97"/>
      <c r="E384" s="73"/>
      <c r="F384" s="73"/>
      <c r="G384" s="73"/>
      <c r="H384" s="73"/>
      <c r="I384" s="73"/>
      <c r="J384" s="73"/>
      <c r="K384" s="78"/>
      <c r="L384" s="73"/>
      <c r="M384" s="73"/>
      <c r="N384" s="73"/>
      <c r="O384" s="73"/>
      <c r="P384" s="90"/>
      <c r="Q384" s="90"/>
      <c r="R384" s="90"/>
      <c r="S384" s="90"/>
      <c r="T384" s="90"/>
      <c r="U384" s="90"/>
      <c r="V384" s="90"/>
      <c r="W384" s="90"/>
      <c r="X384" s="91"/>
      <c r="Y384" s="73"/>
      <c r="Z384" s="73"/>
      <c r="AA384" s="73"/>
    </row>
    <row r="385" spans="1:27" ht="15.75" customHeight="1" x14ac:dyDescent="0.25">
      <c r="A385" s="73"/>
      <c r="B385" s="73"/>
      <c r="C385" s="73"/>
      <c r="D385" s="97"/>
      <c r="E385" s="73"/>
      <c r="F385" s="73"/>
      <c r="G385" s="73"/>
      <c r="H385" s="73"/>
      <c r="I385" s="73"/>
      <c r="J385" s="73"/>
      <c r="K385" s="78"/>
      <c r="L385" s="73"/>
      <c r="M385" s="73"/>
      <c r="N385" s="73"/>
      <c r="O385" s="73"/>
      <c r="P385" s="90"/>
      <c r="Q385" s="90"/>
      <c r="R385" s="90"/>
      <c r="S385" s="90"/>
      <c r="T385" s="90"/>
      <c r="U385" s="90"/>
      <c r="V385" s="90"/>
      <c r="W385" s="90"/>
      <c r="X385" s="91"/>
      <c r="Y385" s="73"/>
      <c r="Z385" s="73"/>
      <c r="AA385" s="73"/>
    </row>
    <row r="386" spans="1:27" ht="15.75" customHeight="1" x14ac:dyDescent="0.25">
      <c r="A386" s="73"/>
      <c r="B386" s="73"/>
      <c r="C386" s="73"/>
      <c r="D386" s="97"/>
      <c r="E386" s="73"/>
      <c r="F386" s="73"/>
      <c r="G386" s="73"/>
      <c r="H386" s="73"/>
      <c r="I386" s="73"/>
      <c r="J386" s="73"/>
      <c r="K386" s="78"/>
      <c r="L386" s="73"/>
      <c r="M386" s="73"/>
      <c r="N386" s="73"/>
      <c r="O386" s="73"/>
      <c r="P386" s="90"/>
      <c r="Q386" s="90"/>
      <c r="R386" s="90"/>
      <c r="S386" s="90"/>
      <c r="T386" s="90"/>
      <c r="U386" s="90"/>
      <c r="V386" s="90"/>
      <c r="W386" s="90"/>
      <c r="X386" s="91"/>
      <c r="Y386" s="73"/>
      <c r="Z386" s="73"/>
      <c r="AA386" s="73"/>
    </row>
    <row r="387" spans="1:27" ht="15.75" customHeight="1" x14ac:dyDescent="0.25">
      <c r="A387" s="73"/>
      <c r="B387" s="73"/>
      <c r="C387" s="73"/>
      <c r="D387" s="97"/>
      <c r="E387" s="73"/>
      <c r="F387" s="73"/>
      <c r="G387" s="73"/>
      <c r="H387" s="73"/>
      <c r="I387" s="73"/>
      <c r="J387" s="73"/>
      <c r="K387" s="78"/>
      <c r="L387" s="73"/>
      <c r="M387" s="73"/>
      <c r="N387" s="73"/>
      <c r="O387" s="73"/>
      <c r="P387" s="90"/>
      <c r="Q387" s="90"/>
      <c r="R387" s="90"/>
      <c r="S387" s="90"/>
      <c r="T387" s="90"/>
      <c r="U387" s="90"/>
      <c r="V387" s="90"/>
      <c r="W387" s="90"/>
      <c r="X387" s="91"/>
      <c r="Y387" s="73"/>
      <c r="Z387" s="73"/>
      <c r="AA387" s="73"/>
    </row>
    <row r="388" spans="1:27" ht="15.75" customHeight="1" x14ac:dyDescent="0.25">
      <c r="A388" s="73"/>
      <c r="B388" s="73"/>
      <c r="C388" s="73"/>
      <c r="D388" s="97"/>
      <c r="E388" s="73"/>
      <c r="F388" s="73"/>
      <c r="G388" s="73"/>
      <c r="H388" s="73"/>
      <c r="I388" s="73"/>
      <c r="J388" s="73"/>
      <c r="K388" s="78"/>
      <c r="L388" s="73"/>
      <c r="M388" s="73"/>
      <c r="N388" s="73"/>
      <c r="O388" s="73"/>
      <c r="P388" s="90"/>
      <c r="Q388" s="90"/>
      <c r="R388" s="90"/>
      <c r="S388" s="90"/>
      <c r="T388" s="90"/>
      <c r="U388" s="90"/>
      <c r="V388" s="90"/>
      <c r="W388" s="90"/>
      <c r="X388" s="91"/>
      <c r="Y388" s="73"/>
      <c r="Z388" s="73"/>
      <c r="AA388" s="73"/>
    </row>
    <row r="389" spans="1:27" ht="15.75" customHeight="1" x14ac:dyDescent="0.25">
      <c r="A389" s="73"/>
      <c r="B389" s="73"/>
      <c r="C389" s="73"/>
      <c r="D389" s="97"/>
      <c r="E389" s="73"/>
      <c r="F389" s="73"/>
      <c r="G389" s="73"/>
      <c r="H389" s="73"/>
      <c r="I389" s="73"/>
      <c r="J389" s="73"/>
      <c r="K389" s="78"/>
      <c r="L389" s="73"/>
      <c r="M389" s="73"/>
      <c r="N389" s="73"/>
      <c r="O389" s="73"/>
      <c r="P389" s="90"/>
      <c r="Q389" s="90"/>
      <c r="R389" s="90"/>
      <c r="S389" s="90"/>
      <c r="T389" s="90"/>
      <c r="U389" s="90"/>
      <c r="V389" s="90"/>
      <c r="W389" s="90"/>
      <c r="X389" s="91"/>
      <c r="Y389" s="73"/>
      <c r="Z389" s="73"/>
      <c r="AA389" s="73"/>
    </row>
    <row r="390" spans="1:27" ht="15.75" customHeight="1" x14ac:dyDescent="0.25">
      <c r="A390" s="73"/>
      <c r="B390" s="73"/>
      <c r="C390" s="73"/>
      <c r="D390" s="97"/>
      <c r="E390" s="73"/>
      <c r="F390" s="73"/>
      <c r="G390" s="73"/>
      <c r="H390" s="73"/>
      <c r="I390" s="73"/>
      <c r="J390" s="73"/>
      <c r="K390" s="78"/>
      <c r="L390" s="73"/>
      <c r="M390" s="73"/>
      <c r="N390" s="73"/>
      <c r="O390" s="73"/>
      <c r="P390" s="90"/>
      <c r="Q390" s="90"/>
      <c r="R390" s="90"/>
      <c r="S390" s="90"/>
      <c r="T390" s="90"/>
      <c r="U390" s="90"/>
      <c r="V390" s="90"/>
      <c r="W390" s="90"/>
      <c r="X390" s="91"/>
      <c r="Y390" s="73"/>
      <c r="Z390" s="73"/>
      <c r="AA390" s="73"/>
    </row>
    <row r="391" spans="1:27" ht="15.75" customHeight="1" x14ac:dyDescent="0.25">
      <c r="A391" s="73"/>
      <c r="B391" s="73"/>
      <c r="C391" s="73"/>
      <c r="D391" s="97"/>
      <c r="E391" s="73"/>
      <c r="F391" s="73"/>
      <c r="G391" s="73"/>
      <c r="H391" s="73"/>
      <c r="I391" s="73"/>
      <c r="J391" s="73"/>
      <c r="K391" s="78"/>
      <c r="L391" s="73"/>
      <c r="M391" s="73"/>
      <c r="N391" s="73"/>
      <c r="O391" s="73"/>
      <c r="P391" s="90"/>
      <c r="Q391" s="90"/>
      <c r="R391" s="90"/>
      <c r="S391" s="90"/>
      <c r="T391" s="90"/>
      <c r="U391" s="90"/>
      <c r="V391" s="90"/>
      <c r="W391" s="90"/>
      <c r="X391" s="91"/>
      <c r="Y391" s="73"/>
      <c r="Z391" s="73"/>
      <c r="AA391" s="73"/>
    </row>
    <row r="392" spans="1:27" ht="15.75" customHeight="1" x14ac:dyDescent="0.25">
      <c r="A392" s="73"/>
      <c r="B392" s="73"/>
      <c r="C392" s="73"/>
      <c r="D392" s="97"/>
      <c r="E392" s="73"/>
      <c r="F392" s="73"/>
      <c r="G392" s="73"/>
      <c r="H392" s="73"/>
      <c r="I392" s="73"/>
      <c r="J392" s="73"/>
      <c r="K392" s="78"/>
      <c r="L392" s="73"/>
      <c r="M392" s="73"/>
      <c r="N392" s="73"/>
      <c r="O392" s="73"/>
      <c r="P392" s="90"/>
      <c r="Q392" s="90"/>
      <c r="R392" s="90"/>
      <c r="S392" s="90"/>
      <c r="T392" s="90"/>
      <c r="U392" s="90"/>
      <c r="V392" s="90"/>
      <c r="W392" s="90"/>
      <c r="X392" s="91"/>
      <c r="Y392" s="73"/>
      <c r="Z392" s="73"/>
      <c r="AA392" s="73"/>
    </row>
    <row r="393" spans="1:27" ht="15.75" customHeight="1" x14ac:dyDescent="0.25">
      <c r="A393" s="73"/>
      <c r="B393" s="73"/>
      <c r="C393" s="73"/>
      <c r="D393" s="97"/>
      <c r="E393" s="73"/>
      <c r="F393" s="73"/>
      <c r="G393" s="73"/>
      <c r="H393" s="73"/>
      <c r="I393" s="73"/>
      <c r="J393" s="73"/>
      <c r="K393" s="78"/>
      <c r="L393" s="73"/>
      <c r="M393" s="73"/>
      <c r="N393" s="73"/>
      <c r="O393" s="73"/>
      <c r="P393" s="90"/>
      <c r="Q393" s="90"/>
      <c r="R393" s="90"/>
      <c r="S393" s="90"/>
      <c r="T393" s="90"/>
      <c r="U393" s="90"/>
      <c r="V393" s="90"/>
      <c r="W393" s="90"/>
      <c r="X393" s="91"/>
      <c r="Y393" s="73"/>
      <c r="Z393" s="73"/>
      <c r="AA393" s="73"/>
    </row>
    <row r="394" spans="1:27" ht="15.75" customHeight="1" x14ac:dyDescent="0.25">
      <c r="A394" s="73"/>
      <c r="B394" s="73"/>
      <c r="C394" s="73"/>
      <c r="D394" s="97"/>
      <c r="E394" s="73"/>
      <c r="F394" s="73"/>
      <c r="G394" s="73"/>
      <c r="H394" s="73"/>
      <c r="I394" s="73"/>
      <c r="J394" s="73"/>
      <c r="K394" s="78"/>
      <c r="L394" s="73"/>
      <c r="M394" s="73"/>
      <c r="N394" s="73"/>
      <c r="O394" s="73"/>
      <c r="P394" s="90"/>
      <c r="Q394" s="90"/>
      <c r="R394" s="90"/>
      <c r="S394" s="90"/>
      <c r="T394" s="90"/>
      <c r="U394" s="90"/>
      <c r="V394" s="90"/>
      <c r="W394" s="90"/>
      <c r="X394" s="91"/>
      <c r="Y394" s="73"/>
      <c r="Z394" s="73"/>
      <c r="AA394" s="73"/>
    </row>
    <row r="395" spans="1:27" ht="15.75" customHeight="1" x14ac:dyDescent="0.25">
      <c r="A395" s="73"/>
      <c r="B395" s="73"/>
      <c r="C395" s="73"/>
      <c r="D395" s="97"/>
      <c r="E395" s="73"/>
      <c r="F395" s="73"/>
      <c r="G395" s="73"/>
      <c r="H395" s="73"/>
      <c r="I395" s="73"/>
      <c r="J395" s="73"/>
      <c r="K395" s="78"/>
      <c r="L395" s="73"/>
      <c r="M395" s="73"/>
      <c r="N395" s="73"/>
      <c r="O395" s="73"/>
      <c r="P395" s="90"/>
      <c r="Q395" s="90"/>
      <c r="R395" s="90"/>
      <c r="S395" s="90"/>
      <c r="T395" s="90"/>
      <c r="U395" s="90"/>
      <c r="V395" s="90"/>
      <c r="W395" s="90"/>
      <c r="X395" s="91"/>
      <c r="Y395" s="73"/>
      <c r="Z395" s="73"/>
      <c r="AA395" s="73"/>
    </row>
    <row r="396" spans="1:27" ht="15.75" customHeight="1" x14ac:dyDescent="0.25">
      <c r="A396" s="73"/>
      <c r="B396" s="73"/>
      <c r="C396" s="73"/>
      <c r="D396" s="97"/>
      <c r="E396" s="73"/>
      <c r="F396" s="73"/>
      <c r="G396" s="73"/>
      <c r="H396" s="73"/>
      <c r="I396" s="73"/>
      <c r="J396" s="73"/>
      <c r="K396" s="78"/>
      <c r="L396" s="73"/>
      <c r="M396" s="73"/>
      <c r="N396" s="73"/>
      <c r="O396" s="73"/>
      <c r="P396" s="90"/>
      <c r="Q396" s="90"/>
      <c r="R396" s="90"/>
      <c r="S396" s="90"/>
      <c r="T396" s="90"/>
      <c r="U396" s="90"/>
      <c r="V396" s="90"/>
      <c r="W396" s="90"/>
      <c r="X396" s="91"/>
      <c r="Y396" s="73"/>
      <c r="Z396" s="73"/>
      <c r="AA396" s="73"/>
    </row>
    <row r="397" spans="1:27" ht="15.75" customHeight="1" x14ac:dyDescent="0.25">
      <c r="A397" s="73"/>
      <c r="B397" s="73"/>
      <c r="C397" s="73"/>
      <c r="D397" s="97"/>
      <c r="E397" s="73"/>
      <c r="F397" s="73"/>
      <c r="G397" s="73"/>
      <c r="H397" s="73"/>
      <c r="I397" s="73"/>
      <c r="J397" s="73"/>
      <c r="K397" s="78"/>
      <c r="L397" s="73"/>
      <c r="M397" s="73"/>
      <c r="N397" s="73"/>
      <c r="O397" s="73"/>
      <c r="P397" s="90"/>
      <c r="Q397" s="90"/>
      <c r="R397" s="90"/>
      <c r="S397" s="90"/>
      <c r="T397" s="90"/>
      <c r="U397" s="90"/>
      <c r="V397" s="90"/>
      <c r="W397" s="90"/>
      <c r="X397" s="91"/>
      <c r="Y397" s="73"/>
      <c r="Z397" s="73"/>
      <c r="AA397" s="73"/>
    </row>
    <row r="398" spans="1:27" ht="15.75" customHeight="1" x14ac:dyDescent="0.25">
      <c r="A398" s="73"/>
      <c r="B398" s="73"/>
      <c r="C398" s="73"/>
      <c r="D398" s="97"/>
      <c r="E398" s="73"/>
      <c r="F398" s="73"/>
      <c r="G398" s="73"/>
      <c r="H398" s="73"/>
      <c r="I398" s="73"/>
      <c r="J398" s="73"/>
      <c r="K398" s="78"/>
      <c r="L398" s="73"/>
      <c r="M398" s="73"/>
      <c r="N398" s="73"/>
      <c r="O398" s="73"/>
      <c r="P398" s="90"/>
      <c r="Q398" s="90"/>
      <c r="R398" s="90"/>
      <c r="S398" s="90"/>
      <c r="T398" s="90"/>
      <c r="U398" s="90"/>
      <c r="V398" s="90"/>
      <c r="W398" s="90"/>
      <c r="X398" s="91"/>
      <c r="Y398" s="73"/>
      <c r="Z398" s="73"/>
      <c r="AA398" s="73"/>
    </row>
    <row r="399" spans="1:27" ht="15.75" customHeight="1" x14ac:dyDescent="0.25">
      <c r="A399" s="73"/>
      <c r="B399" s="73"/>
      <c r="C399" s="73"/>
      <c r="D399" s="97"/>
      <c r="E399" s="73"/>
      <c r="F399" s="73"/>
      <c r="G399" s="73"/>
      <c r="H399" s="73"/>
      <c r="I399" s="73"/>
      <c r="J399" s="73"/>
      <c r="K399" s="78"/>
      <c r="L399" s="73"/>
      <c r="M399" s="73"/>
      <c r="N399" s="73"/>
      <c r="O399" s="73"/>
      <c r="P399" s="90"/>
      <c r="Q399" s="90"/>
      <c r="R399" s="90"/>
      <c r="S399" s="90"/>
      <c r="T399" s="90"/>
      <c r="U399" s="90"/>
      <c r="V399" s="90"/>
      <c r="W399" s="90"/>
      <c r="X399" s="91"/>
      <c r="Y399" s="73"/>
      <c r="Z399" s="73"/>
      <c r="AA399" s="73"/>
    </row>
    <row r="400" spans="1:27" ht="15.75" customHeight="1" x14ac:dyDescent="0.25">
      <c r="A400" s="73"/>
      <c r="B400" s="73"/>
      <c r="C400" s="73"/>
      <c r="D400" s="97"/>
      <c r="E400" s="73"/>
      <c r="F400" s="73"/>
      <c r="G400" s="73"/>
      <c r="H400" s="73"/>
      <c r="I400" s="73"/>
      <c r="J400" s="73"/>
      <c r="K400" s="78"/>
      <c r="L400" s="73"/>
      <c r="M400" s="73"/>
      <c r="N400" s="73"/>
      <c r="O400" s="73"/>
      <c r="P400" s="90"/>
      <c r="Q400" s="90"/>
      <c r="R400" s="90"/>
      <c r="S400" s="90"/>
      <c r="T400" s="90"/>
      <c r="U400" s="90"/>
      <c r="V400" s="90"/>
      <c r="W400" s="90"/>
      <c r="X400" s="91"/>
      <c r="Y400" s="73"/>
      <c r="Z400" s="73"/>
      <c r="AA400" s="73"/>
    </row>
    <row r="401" spans="1:27" ht="15.75" customHeight="1" x14ac:dyDescent="0.25">
      <c r="A401" s="73"/>
      <c r="B401" s="73"/>
      <c r="C401" s="73"/>
      <c r="D401" s="97"/>
      <c r="E401" s="73"/>
      <c r="F401" s="73"/>
      <c r="G401" s="73"/>
      <c r="H401" s="73"/>
      <c r="I401" s="73"/>
      <c r="J401" s="73"/>
      <c r="K401" s="78"/>
      <c r="L401" s="73"/>
      <c r="M401" s="73"/>
      <c r="N401" s="73"/>
      <c r="O401" s="73"/>
      <c r="P401" s="90"/>
      <c r="Q401" s="90"/>
      <c r="R401" s="90"/>
      <c r="S401" s="90"/>
      <c r="T401" s="90"/>
      <c r="U401" s="90"/>
      <c r="V401" s="90"/>
      <c r="W401" s="90"/>
      <c r="X401" s="91"/>
      <c r="Y401" s="73"/>
      <c r="Z401" s="73"/>
      <c r="AA401" s="73"/>
    </row>
    <row r="402" spans="1:27" ht="15.75" customHeight="1" x14ac:dyDescent="0.25">
      <c r="A402" s="73"/>
      <c r="B402" s="73"/>
      <c r="C402" s="73"/>
      <c r="D402" s="97"/>
      <c r="E402" s="73"/>
      <c r="F402" s="73"/>
      <c r="G402" s="73"/>
      <c r="H402" s="73"/>
      <c r="I402" s="73"/>
      <c r="J402" s="73"/>
      <c r="K402" s="78"/>
      <c r="L402" s="73"/>
      <c r="M402" s="73"/>
      <c r="N402" s="73"/>
      <c r="O402" s="73"/>
      <c r="P402" s="90"/>
      <c r="Q402" s="90"/>
      <c r="R402" s="90"/>
      <c r="S402" s="90"/>
      <c r="T402" s="90"/>
      <c r="U402" s="90"/>
      <c r="V402" s="90"/>
      <c r="W402" s="90"/>
      <c r="X402" s="91"/>
      <c r="Y402" s="73"/>
      <c r="Z402" s="73"/>
      <c r="AA402" s="73"/>
    </row>
    <row r="403" spans="1:27" ht="15.75" customHeight="1" x14ac:dyDescent="0.25">
      <c r="A403" s="73"/>
      <c r="B403" s="73"/>
      <c r="C403" s="73"/>
      <c r="D403" s="97"/>
      <c r="E403" s="73"/>
      <c r="F403" s="73"/>
      <c r="G403" s="73"/>
      <c r="H403" s="73"/>
      <c r="I403" s="73"/>
      <c r="J403" s="73"/>
      <c r="K403" s="78"/>
      <c r="L403" s="73"/>
      <c r="M403" s="73"/>
      <c r="N403" s="73"/>
      <c r="O403" s="73"/>
      <c r="P403" s="90"/>
      <c r="Q403" s="90"/>
      <c r="R403" s="90"/>
      <c r="S403" s="90"/>
      <c r="T403" s="90"/>
      <c r="U403" s="90"/>
      <c r="V403" s="90"/>
      <c r="W403" s="90"/>
      <c r="X403" s="91"/>
      <c r="Y403" s="73"/>
      <c r="Z403" s="73"/>
      <c r="AA403" s="73"/>
    </row>
    <row r="404" spans="1:27" ht="15.75" customHeight="1" x14ac:dyDescent="0.25">
      <c r="A404" s="73"/>
      <c r="B404" s="73"/>
      <c r="C404" s="73"/>
      <c r="D404" s="97"/>
      <c r="E404" s="73"/>
      <c r="F404" s="73"/>
      <c r="G404" s="73"/>
      <c r="H404" s="73"/>
      <c r="I404" s="73"/>
      <c r="J404" s="73"/>
      <c r="K404" s="78"/>
      <c r="L404" s="73"/>
      <c r="M404" s="73"/>
      <c r="N404" s="73"/>
      <c r="O404" s="73"/>
      <c r="P404" s="90"/>
      <c r="Q404" s="90"/>
      <c r="R404" s="90"/>
      <c r="S404" s="90"/>
      <c r="T404" s="90"/>
      <c r="U404" s="90"/>
      <c r="V404" s="90"/>
      <c r="W404" s="90"/>
      <c r="X404" s="91"/>
      <c r="Y404" s="73"/>
      <c r="Z404" s="73"/>
      <c r="AA404" s="73"/>
    </row>
    <row r="405" spans="1:27" ht="15.75" customHeight="1" x14ac:dyDescent="0.25">
      <c r="A405" s="73"/>
      <c r="B405" s="73"/>
      <c r="C405" s="73"/>
      <c r="D405" s="97"/>
      <c r="E405" s="73"/>
      <c r="F405" s="73"/>
      <c r="G405" s="73"/>
      <c r="H405" s="73"/>
      <c r="I405" s="73"/>
      <c r="J405" s="73"/>
      <c r="K405" s="78"/>
      <c r="L405" s="73"/>
      <c r="M405" s="73"/>
      <c r="N405" s="73"/>
      <c r="O405" s="73"/>
      <c r="P405" s="90"/>
      <c r="Q405" s="90"/>
      <c r="R405" s="90"/>
      <c r="S405" s="90"/>
      <c r="T405" s="90"/>
      <c r="U405" s="90"/>
      <c r="V405" s="90"/>
      <c r="W405" s="90"/>
      <c r="X405" s="91"/>
      <c r="Y405" s="73"/>
      <c r="Z405" s="73"/>
      <c r="AA405" s="73"/>
    </row>
    <row r="406" spans="1:27" ht="15.75" customHeight="1" x14ac:dyDescent="0.25">
      <c r="A406" s="73"/>
      <c r="B406" s="73"/>
      <c r="C406" s="73"/>
      <c r="D406" s="97"/>
      <c r="E406" s="73"/>
      <c r="F406" s="73"/>
      <c r="G406" s="73"/>
      <c r="H406" s="73"/>
      <c r="I406" s="73"/>
      <c r="J406" s="73"/>
      <c r="K406" s="78"/>
      <c r="L406" s="73"/>
      <c r="M406" s="73"/>
      <c r="N406" s="73"/>
      <c r="O406" s="73"/>
      <c r="P406" s="90"/>
      <c r="Q406" s="90"/>
      <c r="R406" s="90"/>
      <c r="S406" s="90"/>
      <c r="T406" s="90"/>
      <c r="U406" s="90"/>
      <c r="V406" s="90"/>
      <c r="W406" s="90"/>
      <c r="X406" s="91"/>
      <c r="Y406" s="73"/>
      <c r="Z406" s="73"/>
      <c r="AA406" s="73"/>
    </row>
    <row r="407" spans="1:27" ht="15.75" customHeight="1" x14ac:dyDescent="0.25">
      <c r="A407" s="73"/>
      <c r="B407" s="73"/>
      <c r="C407" s="73"/>
      <c r="D407" s="97"/>
      <c r="E407" s="73"/>
      <c r="F407" s="73"/>
      <c r="G407" s="73"/>
      <c r="H407" s="73"/>
      <c r="I407" s="73"/>
      <c r="J407" s="73"/>
      <c r="K407" s="78"/>
      <c r="L407" s="73"/>
      <c r="M407" s="73"/>
      <c r="N407" s="73"/>
      <c r="O407" s="73"/>
      <c r="P407" s="90"/>
      <c r="Q407" s="90"/>
      <c r="R407" s="90"/>
      <c r="S407" s="90"/>
      <c r="T407" s="90"/>
      <c r="U407" s="90"/>
      <c r="V407" s="90"/>
      <c r="W407" s="90"/>
      <c r="X407" s="91"/>
      <c r="Y407" s="73"/>
      <c r="Z407" s="73"/>
      <c r="AA407" s="73"/>
    </row>
    <row r="408" spans="1:27" ht="15.75" customHeight="1" x14ac:dyDescent="0.25">
      <c r="A408" s="73"/>
      <c r="B408" s="73"/>
      <c r="C408" s="73"/>
      <c r="D408" s="97"/>
      <c r="E408" s="73"/>
      <c r="F408" s="73"/>
      <c r="G408" s="73"/>
      <c r="H408" s="73"/>
      <c r="I408" s="73"/>
      <c r="J408" s="73"/>
      <c r="K408" s="78"/>
      <c r="L408" s="73"/>
      <c r="M408" s="73"/>
      <c r="N408" s="73"/>
      <c r="O408" s="73"/>
      <c r="P408" s="90"/>
      <c r="Q408" s="90"/>
      <c r="R408" s="90"/>
      <c r="S408" s="90"/>
      <c r="T408" s="90"/>
      <c r="U408" s="90"/>
      <c r="V408" s="90"/>
      <c r="W408" s="90"/>
      <c r="X408" s="91"/>
      <c r="Y408" s="73"/>
      <c r="Z408" s="73"/>
      <c r="AA408" s="73"/>
    </row>
    <row r="409" spans="1:27" ht="15.75" customHeight="1" x14ac:dyDescent="0.25">
      <c r="A409" s="73"/>
      <c r="B409" s="73"/>
      <c r="C409" s="73"/>
      <c r="D409" s="97"/>
      <c r="E409" s="73"/>
      <c r="F409" s="73"/>
      <c r="G409" s="73"/>
      <c r="H409" s="73"/>
      <c r="I409" s="73"/>
      <c r="J409" s="73"/>
      <c r="K409" s="78"/>
      <c r="L409" s="73"/>
      <c r="M409" s="73"/>
      <c r="N409" s="73"/>
      <c r="O409" s="73"/>
      <c r="P409" s="90"/>
      <c r="Q409" s="90"/>
      <c r="R409" s="90"/>
      <c r="S409" s="90"/>
      <c r="T409" s="90"/>
      <c r="U409" s="90"/>
      <c r="V409" s="90"/>
      <c r="W409" s="90"/>
      <c r="X409" s="91"/>
      <c r="Y409" s="73"/>
      <c r="Z409" s="73"/>
      <c r="AA409" s="73"/>
    </row>
    <row r="410" spans="1:27" ht="15.75" customHeight="1" x14ac:dyDescent="0.25">
      <c r="A410" s="73"/>
      <c r="B410" s="73"/>
      <c r="C410" s="73"/>
      <c r="D410" s="97"/>
      <c r="E410" s="73"/>
      <c r="F410" s="73"/>
      <c r="G410" s="73"/>
      <c r="H410" s="73"/>
      <c r="I410" s="73"/>
      <c r="J410" s="73"/>
      <c r="K410" s="78"/>
      <c r="L410" s="73"/>
      <c r="M410" s="73"/>
      <c r="N410" s="73"/>
      <c r="O410" s="73"/>
      <c r="P410" s="90"/>
      <c r="Q410" s="90"/>
      <c r="R410" s="90"/>
      <c r="S410" s="90"/>
      <c r="T410" s="90"/>
      <c r="U410" s="90"/>
      <c r="V410" s="90"/>
      <c r="W410" s="90"/>
      <c r="X410" s="91"/>
      <c r="Y410" s="73"/>
      <c r="Z410" s="73"/>
      <c r="AA410" s="73"/>
    </row>
    <row r="411" spans="1:27" ht="15.75" customHeight="1" x14ac:dyDescent="0.25">
      <c r="A411" s="73"/>
      <c r="B411" s="73"/>
      <c r="C411" s="73"/>
      <c r="D411" s="97"/>
      <c r="E411" s="73"/>
      <c r="F411" s="73"/>
      <c r="G411" s="73"/>
      <c r="H411" s="73"/>
      <c r="I411" s="73"/>
      <c r="J411" s="73"/>
      <c r="K411" s="78"/>
      <c r="L411" s="73"/>
      <c r="M411" s="73"/>
      <c r="N411" s="73"/>
      <c r="O411" s="73"/>
      <c r="P411" s="90"/>
      <c r="Q411" s="90"/>
      <c r="R411" s="90"/>
      <c r="S411" s="90"/>
      <c r="T411" s="90"/>
      <c r="U411" s="90"/>
      <c r="V411" s="90"/>
      <c r="W411" s="90"/>
      <c r="X411" s="91"/>
      <c r="Y411" s="73"/>
      <c r="Z411" s="73"/>
      <c r="AA411" s="73"/>
    </row>
    <row r="412" spans="1:27" ht="15.75" customHeight="1" x14ac:dyDescent="0.25">
      <c r="A412" s="73"/>
      <c r="B412" s="73"/>
      <c r="C412" s="73"/>
      <c r="D412" s="97"/>
      <c r="E412" s="73"/>
      <c r="F412" s="73"/>
      <c r="G412" s="73"/>
      <c r="H412" s="73"/>
      <c r="I412" s="73"/>
      <c r="J412" s="73"/>
      <c r="K412" s="78"/>
      <c r="L412" s="73"/>
      <c r="M412" s="73"/>
      <c r="N412" s="73"/>
      <c r="O412" s="73"/>
      <c r="P412" s="90"/>
      <c r="Q412" s="90"/>
      <c r="R412" s="90"/>
      <c r="S412" s="90"/>
      <c r="T412" s="90"/>
      <c r="U412" s="90"/>
      <c r="V412" s="90"/>
      <c r="W412" s="90"/>
      <c r="X412" s="91"/>
      <c r="Y412" s="73"/>
      <c r="Z412" s="73"/>
      <c r="AA412" s="73"/>
    </row>
    <row r="413" spans="1:27" ht="15.75" customHeight="1" x14ac:dyDescent="0.25">
      <c r="A413" s="73"/>
      <c r="B413" s="73"/>
      <c r="C413" s="73"/>
      <c r="D413" s="97"/>
      <c r="E413" s="73"/>
      <c r="F413" s="73"/>
      <c r="G413" s="73"/>
      <c r="H413" s="73"/>
      <c r="I413" s="73"/>
      <c r="J413" s="73"/>
      <c r="K413" s="78"/>
      <c r="L413" s="73"/>
      <c r="M413" s="73"/>
      <c r="N413" s="73"/>
      <c r="O413" s="73"/>
      <c r="P413" s="90"/>
      <c r="Q413" s="90"/>
      <c r="R413" s="90"/>
      <c r="S413" s="90"/>
      <c r="T413" s="90"/>
      <c r="U413" s="90"/>
      <c r="V413" s="90"/>
      <c r="W413" s="90"/>
      <c r="X413" s="91"/>
      <c r="Y413" s="73"/>
      <c r="Z413" s="73"/>
      <c r="AA413" s="73"/>
    </row>
    <row r="414" spans="1:27" ht="15.75" customHeight="1" x14ac:dyDescent="0.25">
      <c r="A414" s="73"/>
      <c r="B414" s="73"/>
      <c r="C414" s="73"/>
      <c r="D414" s="97"/>
      <c r="E414" s="73"/>
      <c r="F414" s="73"/>
      <c r="G414" s="73"/>
      <c r="H414" s="73"/>
      <c r="I414" s="73"/>
      <c r="J414" s="73"/>
      <c r="K414" s="78"/>
      <c r="L414" s="73"/>
      <c r="M414" s="73"/>
      <c r="N414" s="73"/>
      <c r="O414" s="73"/>
      <c r="P414" s="90"/>
      <c r="Q414" s="90"/>
      <c r="R414" s="90"/>
      <c r="S414" s="90"/>
      <c r="T414" s="90"/>
      <c r="U414" s="90"/>
      <c r="V414" s="90"/>
      <c r="W414" s="90"/>
      <c r="X414" s="91"/>
      <c r="Y414" s="73"/>
      <c r="Z414" s="73"/>
      <c r="AA414" s="73"/>
    </row>
    <row r="415" spans="1:27" ht="15.75" customHeight="1" x14ac:dyDescent="0.25">
      <c r="A415" s="73"/>
      <c r="B415" s="73"/>
      <c r="C415" s="73"/>
      <c r="D415" s="97"/>
      <c r="E415" s="73"/>
      <c r="F415" s="73"/>
      <c r="G415" s="73"/>
      <c r="H415" s="73"/>
      <c r="I415" s="73"/>
      <c r="J415" s="73"/>
      <c r="K415" s="78"/>
      <c r="L415" s="73"/>
      <c r="M415" s="73"/>
      <c r="N415" s="73"/>
      <c r="O415" s="73"/>
      <c r="P415" s="90"/>
      <c r="Q415" s="90"/>
      <c r="R415" s="90"/>
      <c r="S415" s="90"/>
      <c r="T415" s="90"/>
      <c r="U415" s="90"/>
      <c r="V415" s="90"/>
      <c r="W415" s="90"/>
      <c r="X415" s="91"/>
      <c r="Y415" s="73"/>
      <c r="Z415" s="73"/>
      <c r="AA415" s="73"/>
    </row>
    <row r="416" spans="1:27" ht="15.75" customHeight="1" x14ac:dyDescent="0.25">
      <c r="A416" s="73"/>
      <c r="B416" s="73"/>
      <c r="C416" s="73"/>
      <c r="D416" s="97"/>
      <c r="E416" s="73"/>
      <c r="F416" s="73"/>
      <c r="G416" s="73"/>
      <c r="H416" s="73"/>
      <c r="I416" s="73"/>
      <c r="J416" s="73"/>
      <c r="K416" s="78"/>
      <c r="L416" s="73"/>
      <c r="M416" s="73"/>
      <c r="N416" s="73"/>
      <c r="O416" s="73"/>
      <c r="P416" s="90"/>
      <c r="Q416" s="90"/>
      <c r="R416" s="90"/>
      <c r="S416" s="90"/>
      <c r="T416" s="90"/>
      <c r="U416" s="90"/>
      <c r="V416" s="90"/>
      <c r="W416" s="90"/>
      <c r="X416" s="91"/>
      <c r="Y416" s="73"/>
      <c r="Z416" s="73"/>
      <c r="AA416" s="73"/>
    </row>
    <row r="417" spans="1:27" ht="15.75" customHeight="1" x14ac:dyDescent="0.25">
      <c r="A417" s="73"/>
      <c r="B417" s="73"/>
      <c r="C417" s="73"/>
      <c r="D417" s="97"/>
      <c r="E417" s="73"/>
      <c r="F417" s="73"/>
      <c r="G417" s="73"/>
      <c r="H417" s="73"/>
      <c r="I417" s="73"/>
      <c r="J417" s="73"/>
      <c r="K417" s="78"/>
      <c r="L417" s="73"/>
      <c r="M417" s="73"/>
      <c r="N417" s="73"/>
      <c r="O417" s="73"/>
      <c r="P417" s="90"/>
      <c r="Q417" s="90"/>
      <c r="R417" s="90"/>
      <c r="S417" s="90"/>
      <c r="T417" s="90"/>
      <c r="U417" s="90"/>
      <c r="V417" s="90"/>
      <c r="W417" s="90"/>
      <c r="X417" s="91"/>
      <c r="Y417" s="73"/>
      <c r="Z417" s="73"/>
      <c r="AA417" s="73"/>
    </row>
    <row r="418" spans="1:27" ht="15.75" customHeight="1" x14ac:dyDescent="0.25">
      <c r="A418" s="73"/>
      <c r="B418" s="73"/>
      <c r="C418" s="73"/>
      <c r="D418" s="97"/>
      <c r="E418" s="73"/>
      <c r="F418" s="73"/>
      <c r="G418" s="73"/>
      <c r="H418" s="73"/>
      <c r="I418" s="73"/>
      <c r="J418" s="73"/>
      <c r="K418" s="78"/>
      <c r="L418" s="73"/>
      <c r="M418" s="73"/>
      <c r="N418" s="73"/>
      <c r="O418" s="73"/>
      <c r="P418" s="90"/>
      <c r="Q418" s="90"/>
      <c r="R418" s="90"/>
      <c r="S418" s="90"/>
      <c r="T418" s="90"/>
      <c r="U418" s="90"/>
      <c r="V418" s="90"/>
      <c r="W418" s="90"/>
      <c r="X418" s="91"/>
      <c r="Y418" s="73"/>
      <c r="Z418" s="73"/>
      <c r="AA418" s="73"/>
    </row>
    <row r="419" spans="1:27" ht="15.75" customHeight="1" x14ac:dyDescent="0.25">
      <c r="A419" s="73"/>
      <c r="B419" s="73"/>
      <c r="C419" s="73"/>
      <c r="D419" s="97"/>
      <c r="E419" s="73"/>
      <c r="F419" s="73"/>
      <c r="G419" s="73"/>
      <c r="H419" s="73"/>
      <c r="I419" s="73"/>
      <c r="J419" s="73"/>
      <c r="K419" s="78"/>
      <c r="L419" s="73"/>
      <c r="M419" s="73"/>
      <c r="N419" s="73"/>
      <c r="O419" s="73"/>
      <c r="P419" s="90"/>
      <c r="Q419" s="90"/>
      <c r="R419" s="90"/>
      <c r="S419" s="90"/>
      <c r="T419" s="90"/>
      <c r="U419" s="90"/>
      <c r="V419" s="90"/>
      <c r="W419" s="90"/>
      <c r="X419" s="91"/>
      <c r="Y419" s="73"/>
      <c r="Z419" s="73"/>
      <c r="AA419" s="73"/>
    </row>
    <row r="420" spans="1:27" ht="15.75" customHeight="1" x14ac:dyDescent="0.25">
      <c r="A420" s="73"/>
      <c r="B420" s="73"/>
      <c r="C420" s="73"/>
      <c r="D420" s="97"/>
      <c r="E420" s="73"/>
      <c r="F420" s="73"/>
      <c r="G420" s="73"/>
      <c r="H420" s="73"/>
      <c r="I420" s="73"/>
      <c r="J420" s="73"/>
      <c r="K420" s="78"/>
      <c r="L420" s="73"/>
      <c r="M420" s="73"/>
      <c r="N420" s="73"/>
      <c r="O420" s="73"/>
      <c r="P420" s="90"/>
      <c r="Q420" s="90"/>
      <c r="R420" s="90"/>
      <c r="S420" s="90"/>
      <c r="T420" s="90"/>
      <c r="U420" s="90"/>
      <c r="V420" s="90"/>
      <c r="W420" s="90"/>
      <c r="X420" s="91"/>
      <c r="Y420" s="73"/>
      <c r="Z420" s="73"/>
      <c r="AA420" s="73"/>
    </row>
    <row r="421" spans="1:27" ht="15.75" customHeight="1" x14ac:dyDescent="0.25">
      <c r="A421" s="73"/>
      <c r="B421" s="73"/>
      <c r="C421" s="73"/>
      <c r="D421" s="97"/>
      <c r="E421" s="73"/>
      <c r="F421" s="73"/>
      <c r="G421" s="73"/>
      <c r="H421" s="73"/>
      <c r="I421" s="73"/>
      <c r="J421" s="73"/>
      <c r="K421" s="78"/>
      <c r="L421" s="73"/>
      <c r="M421" s="73"/>
      <c r="N421" s="73"/>
      <c r="O421" s="73"/>
      <c r="P421" s="90"/>
      <c r="Q421" s="90"/>
      <c r="R421" s="90"/>
      <c r="S421" s="90"/>
      <c r="T421" s="90"/>
      <c r="U421" s="90"/>
      <c r="V421" s="90"/>
      <c r="W421" s="90"/>
      <c r="X421" s="91"/>
      <c r="Y421" s="73"/>
      <c r="Z421" s="73"/>
      <c r="AA421" s="73"/>
    </row>
    <row r="422" spans="1:27" ht="15.75" customHeight="1" x14ac:dyDescent="0.25">
      <c r="A422" s="73"/>
      <c r="B422" s="73"/>
      <c r="C422" s="73"/>
      <c r="D422" s="97"/>
      <c r="E422" s="73"/>
      <c r="F422" s="73"/>
      <c r="G422" s="73"/>
      <c r="H422" s="73"/>
      <c r="I422" s="73"/>
      <c r="J422" s="73"/>
      <c r="K422" s="78"/>
      <c r="L422" s="73"/>
      <c r="M422" s="73"/>
      <c r="N422" s="73"/>
      <c r="O422" s="73"/>
      <c r="P422" s="90"/>
      <c r="Q422" s="90"/>
      <c r="R422" s="90"/>
      <c r="S422" s="90"/>
      <c r="T422" s="90"/>
      <c r="U422" s="90"/>
      <c r="V422" s="90"/>
      <c r="W422" s="90"/>
      <c r="X422" s="91"/>
      <c r="Y422" s="73"/>
      <c r="Z422" s="73"/>
      <c r="AA422" s="73"/>
    </row>
    <row r="423" spans="1:27" ht="15.75" customHeight="1" x14ac:dyDescent="0.25">
      <c r="A423" s="73"/>
      <c r="B423" s="73"/>
      <c r="C423" s="73"/>
      <c r="D423" s="97"/>
      <c r="E423" s="73"/>
      <c r="F423" s="73"/>
      <c r="G423" s="73"/>
      <c r="H423" s="73"/>
      <c r="I423" s="73"/>
      <c r="J423" s="73"/>
      <c r="K423" s="78"/>
      <c r="L423" s="73"/>
      <c r="M423" s="73"/>
      <c r="N423" s="73"/>
      <c r="O423" s="73"/>
      <c r="P423" s="90"/>
      <c r="Q423" s="90"/>
      <c r="R423" s="90"/>
      <c r="S423" s="90"/>
      <c r="T423" s="90"/>
      <c r="U423" s="90"/>
      <c r="V423" s="90"/>
      <c r="W423" s="90"/>
      <c r="X423" s="91"/>
      <c r="Y423" s="73"/>
      <c r="Z423" s="73"/>
      <c r="AA423" s="73"/>
    </row>
    <row r="424" spans="1:27" ht="15.75" customHeight="1" x14ac:dyDescent="0.25">
      <c r="A424" s="73"/>
      <c r="B424" s="73"/>
      <c r="C424" s="73"/>
      <c r="D424" s="97"/>
      <c r="E424" s="73"/>
      <c r="F424" s="73"/>
      <c r="G424" s="73"/>
      <c r="H424" s="73"/>
      <c r="I424" s="73"/>
      <c r="J424" s="73"/>
      <c r="K424" s="78"/>
      <c r="L424" s="73"/>
      <c r="M424" s="73"/>
      <c r="N424" s="73"/>
      <c r="O424" s="73"/>
      <c r="P424" s="90"/>
      <c r="Q424" s="90"/>
      <c r="R424" s="90"/>
      <c r="S424" s="90"/>
      <c r="T424" s="90"/>
      <c r="U424" s="90"/>
      <c r="V424" s="90"/>
      <c r="W424" s="90"/>
      <c r="X424" s="91"/>
      <c r="Y424" s="73"/>
      <c r="Z424" s="73"/>
      <c r="AA424" s="73"/>
    </row>
    <row r="425" spans="1:27" ht="15.75" customHeight="1" x14ac:dyDescent="0.25">
      <c r="A425" s="73"/>
      <c r="B425" s="73"/>
      <c r="C425" s="73"/>
      <c r="D425" s="97"/>
      <c r="E425" s="73"/>
      <c r="F425" s="73"/>
      <c r="G425" s="73"/>
      <c r="H425" s="73"/>
      <c r="I425" s="73"/>
      <c r="J425" s="73"/>
      <c r="K425" s="78"/>
      <c r="L425" s="73"/>
      <c r="M425" s="73"/>
      <c r="N425" s="73"/>
      <c r="O425" s="73"/>
      <c r="P425" s="90"/>
      <c r="Q425" s="90"/>
      <c r="R425" s="90"/>
      <c r="S425" s="90"/>
      <c r="T425" s="90"/>
      <c r="U425" s="90"/>
      <c r="V425" s="90"/>
      <c r="W425" s="90"/>
      <c r="X425" s="91"/>
      <c r="Y425" s="73"/>
      <c r="Z425" s="73"/>
      <c r="AA425" s="73"/>
    </row>
    <row r="426" spans="1:27" ht="15.75" customHeight="1" x14ac:dyDescent="0.25">
      <c r="A426" s="73"/>
      <c r="B426" s="73"/>
      <c r="C426" s="73"/>
      <c r="D426" s="97"/>
      <c r="E426" s="73"/>
      <c r="F426" s="73"/>
      <c r="G426" s="73"/>
      <c r="H426" s="73"/>
      <c r="I426" s="73"/>
      <c r="J426" s="73"/>
      <c r="K426" s="78"/>
      <c r="L426" s="73"/>
      <c r="M426" s="73"/>
      <c r="N426" s="73"/>
      <c r="O426" s="73"/>
      <c r="P426" s="90"/>
      <c r="Q426" s="90"/>
      <c r="R426" s="90"/>
      <c r="S426" s="90"/>
      <c r="T426" s="90"/>
      <c r="U426" s="90"/>
      <c r="V426" s="90"/>
      <c r="W426" s="90"/>
      <c r="X426" s="91"/>
      <c r="Y426" s="73"/>
      <c r="Z426" s="73"/>
      <c r="AA426" s="73"/>
    </row>
    <row r="427" spans="1:27" ht="15.75" customHeight="1" x14ac:dyDescent="0.25">
      <c r="A427" s="73"/>
      <c r="B427" s="73"/>
      <c r="C427" s="73"/>
      <c r="D427" s="97"/>
      <c r="E427" s="73"/>
      <c r="F427" s="73"/>
      <c r="G427" s="73"/>
      <c r="H427" s="73"/>
      <c r="I427" s="73"/>
      <c r="J427" s="73"/>
      <c r="K427" s="78"/>
      <c r="L427" s="73"/>
      <c r="M427" s="73"/>
      <c r="N427" s="73"/>
      <c r="O427" s="73"/>
      <c r="P427" s="90"/>
      <c r="Q427" s="90"/>
      <c r="R427" s="90"/>
      <c r="S427" s="90"/>
      <c r="T427" s="90"/>
      <c r="U427" s="90"/>
      <c r="V427" s="90"/>
      <c r="W427" s="90"/>
      <c r="X427" s="91"/>
      <c r="Y427" s="73"/>
      <c r="Z427" s="73"/>
      <c r="AA427" s="73"/>
    </row>
    <row r="428" spans="1:27" ht="15.75" customHeight="1" x14ac:dyDescent="0.25">
      <c r="A428" s="73"/>
      <c r="B428" s="73"/>
      <c r="C428" s="73"/>
      <c r="D428" s="97"/>
      <c r="E428" s="73"/>
      <c r="F428" s="73"/>
      <c r="G428" s="73"/>
      <c r="H428" s="73"/>
      <c r="I428" s="73"/>
      <c r="J428" s="73"/>
      <c r="K428" s="78"/>
      <c r="L428" s="73"/>
      <c r="M428" s="73"/>
      <c r="N428" s="73"/>
      <c r="O428" s="73"/>
      <c r="P428" s="90"/>
      <c r="Q428" s="90"/>
      <c r="R428" s="90"/>
      <c r="S428" s="90"/>
      <c r="T428" s="90"/>
      <c r="U428" s="90"/>
      <c r="V428" s="90"/>
      <c r="W428" s="90"/>
      <c r="X428" s="91"/>
      <c r="Y428" s="73"/>
      <c r="Z428" s="73"/>
      <c r="AA428" s="73"/>
    </row>
    <row r="429" spans="1:27" ht="15.75" customHeight="1" x14ac:dyDescent="0.25">
      <c r="A429" s="73"/>
      <c r="B429" s="73"/>
      <c r="C429" s="73"/>
      <c r="D429" s="97"/>
      <c r="E429" s="73"/>
      <c r="F429" s="73"/>
      <c r="G429" s="73"/>
      <c r="H429" s="73"/>
      <c r="I429" s="73"/>
      <c r="J429" s="73"/>
      <c r="K429" s="78"/>
      <c r="L429" s="73"/>
      <c r="M429" s="73"/>
      <c r="N429" s="73"/>
      <c r="O429" s="73"/>
      <c r="P429" s="90"/>
      <c r="Q429" s="90"/>
      <c r="R429" s="90"/>
      <c r="S429" s="90"/>
      <c r="T429" s="90"/>
      <c r="U429" s="90"/>
      <c r="V429" s="90"/>
      <c r="W429" s="90"/>
      <c r="X429" s="91"/>
      <c r="Y429" s="73"/>
      <c r="Z429" s="73"/>
      <c r="AA429" s="73"/>
    </row>
    <row r="430" spans="1:27" ht="15.75" customHeight="1" x14ac:dyDescent="0.25">
      <c r="A430" s="73"/>
      <c r="B430" s="73"/>
      <c r="C430" s="73"/>
      <c r="D430" s="97"/>
      <c r="E430" s="73"/>
      <c r="F430" s="73"/>
      <c r="G430" s="73"/>
      <c r="H430" s="73"/>
      <c r="I430" s="73"/>
      <c r="J430" s="73"/>
      <c r="K430" s="78"/>
      <c r="L430" s="73"/>
      <c r="M430" s="73"/>
      <c r="N430" s="73"/>
      <c r="O430" s="73"/>
      <c r="P430" s="90"/>
      <c r="Q430" s="90"/>
      <c r="R430" s="90"/>
      <c r="S430" s="90"/>
      <c r="T430" s="90"/>
      <c r="U430" s="90"/>
      <c r="V430" s="90"/>
      <c r="W430" s="90"/>
      <c r="X430" s="91"/>
      <c r="Y430" s="73"/>
      <c r="Z430" s="73"/>
      <c r="AA430" s="73"/>
    </row>
    <row r="431" spans="1:27" ht="15.75" customHeight="1" x14ac:dyDescent="0.25">
      <c r="A431" s="73"/>
      <c r="B431" s="73"/>
      <c r="C431" s="73"/>
      <c r="D431" s="97"/>
      <c r="E431" s="73"/>
      <c r="F431" s="73"/>
      <c r="G431" s="73"/>
      <c r="H431" s="73"/>
      <c r="I431" s="73"/>
      <c r="J431" s="73"/>
      <c r="K431" s="78"/>
      <c r="L431" s="73"/>
      <c r="M431" s="73"/>
      <c r="N431" s="73"/>
      <c r="O431" s="73"/>
      <c r="P431" s="90"/>
      <c r="Q431" s="90"/>
      <c r="R431" s="90"/>
      <c r="S431" s="90"/>
      <c r="T431" s="90"/>
      <c r="U431" s="90"/>
      <c r="V431" s="90"/>
      <c r="W431" s="90"/>
      <c r="X431" s="91"/>
      <c r="Y431" s="73"/>
      <c r="Z431" s="73"/>
      <c r="AA431" s="73"/>
    </row>
    <row r="432" spans="1:27" ht="15.75" customHeight="1" x14ac:dyDescent="0.25">
      <c r="A432" s="73"/>
      <c r="B432" s="73"/>
      <c r="C432" s="73"/>
      <c r="D432" s="97"/>
      <c r="E432" s="73"/>
      <c r="F432" s="73"/>
      <c r="G432" s="73"/>
      <c r="H432" s="73"/>
      <c r="I432" s="73"/>
      <c r="J432" s="73"/>
      <c r="K432" s="78"/>
      <c r="L432" s="73"/>
      <c r="M432" s="73"/>
      <c r="N432" s="73"/>
      <c r="O432" s="73"/>
      <c r="P432" s="90"/>
      <c r="Q432" s="90"/>
      <c r="R432" s="90"/>
      <c r="S432" s="90"/>
      <c r="T432" s="90"/>
      <c r="U432" s="90"/>
      <c r="V432" s="90"/>
      <c r="W432" s="90"/>
      <c r="X432" s="91"/>
      <c r="Y432" s="73"/>
      <c r="Z432" s="73"/>
      <c r="AA432" s="73"/>
    </row>
    <row r="433" spans="1:27" ht="15.75" customHeight="1" x14ac:dyDescent="0.25">
      <c r="A433" s="73"/>
      <c r="B433" s="73"/>
      <c r="C433" s="73"/>
      <c r="D433" s="97"/>
      <c r="E433" s="73"/>
      <c r="F433" s="73"/>
      <c r="G433" s="73"/>
      <c r="H433" s="73"/>
      <c r="I433" s="73"/>
      <c r="J433" s="73"/>
      <c r="K433" s="78"/>
      <c r="L433" s="73"/>
      <c r="M433" s="73"/>
      <c r="N433" s="73"/>
      <c r="O433" s="73"/>
      <c r="P433" s="90"/>
      <c r="Q433" s="90"/>
      <c r="R433" s="90"/>
      <c r="S433" s="90"/>
      <c r="T433" s="90"/>
      <c r="U433" s="90"/>
      <c r="V433" s="90"/>
      <c r="W433" s="90"/>
      <c r="X433" s="91"/>
      <c r="Y433" s="73"/>
      <c r="Z433" s="73"/>
      <c r="AA433" s="73"/>
    </row>
    <row r="434" spans="1:27" ht="15.75" customHeight="1" x14ac:dyDescent="0.25">
      <c r="A434" s="73"/>
      <c r="B434" s="73"/>
      <c r="C434" s="73"/>
      <c r="D434" s="97"/>
      <c r="E434" s="73"/>
      <c r="F434" s="73"/>
      <c r="G434" s="73"/>
      <c r="H434" s="73"/>
      <c r="I434" s="73"/>
      <c r="J434" s="73"/>
      <c r="K434" s="78"/>
      <c r="L434" s="73"/>
      <c r="M434" s="73"/>
      <c r="N434" s="73"/>
      <c r="O434" s="73"/>
      <c r="P434" s="90"/>
      <c r="Q434" s="90"/>
      <c r="R434" s="90"/>
      <c r="S434" s="90"/>
      <c r="T434" s="90"/>
      <c r="U434" s="90"/>
      <c r="V434" s="90"/>
      <c r="W434" s="90"/>
      <c r="X434" s="91"/>
      <c r="Y434" s="73"/>
      <c r="Z434" s="73"/>
      <c r="AA434" s="73"/>
    </row>
    <row r="435" spans="1:27" ht="15.75" customHeight="1" x14ac:dyDescent="0.25">
      <c r="A435" s="73"/>
      <c r="B435" s="73"/>
      <c r="C435" s="73"/>
      <c r="D435" s="97"/>
      <c r="E435" s="73"/>
      <c r="F435" s="73"/>
      <c r="G435" s="73"/>
      <c r="H435" s="73"/>
      <c r="I435" s="73"/>
      <c r="J435" s="73"/>
      <c r="K435" s="78"/>
      <c r="L435" s="73"/>
      <c r="M435" s="73"/>
      <c r="N435" s="73"/>
      <c r="O435" s="73"/>
      <c r="P435" s="90"/>
      <c r="Q435" s="90"/>
      <c r="R435" s="90"/>
      <c r="S435" s="90"/>
      <c r="T435" s="90"/>
      <c r="U435" s="90"/>
      <c r="V435" s="90"/>
      <c r="W435" s="90"/>
      <c r="X435" s="91"/>
      <c r="Y435" s="73"/>
      <c r="Z435" s="73"/>
      <c r="AA435" s="73"/>
    </row>
    <row r="436" spans="1:27" ht="15.75" customHeight="1" x14ac:dyDescent="0.25">
      <c r="A436" s="73"/>
      <c r="B436" s="73"/>
      <c r="C436" s="73"/>
      <c r="D436" s="97"/>
      <c r="E436" s="73"/>
      <c r="F436" s="73"/>
      <c r="G436" s="73"/>
      <c r="H436" s="73"/>
      <c r="I436" s="73"/>
      <c r="J436" s="73"/>
      <c r="K436" s="78"/>
      <c r="L436" s="73"/>
      <c r="M436" s="73"/>
      <c r="N436" s="73"/>
      <c r="O436" s="73"/>
      <c r="P436" s="90"/>
      <c r="Q436" s="90"/>
      <c r="R436" s="90"/>
      <c r="S436" s="90"/>
      <c r="T436" s="90"/>
      <c r="U436" s="90"/>
      <c r="V436" s="90"/>
      <c r="W436" s="90"/>
      <c r="X436" s="91"/>
      <c r="Y436" s="73"/>
      <c r="Z436" s="73"/>
      <c r="AA436" s="73"/>
    </row>
    <row r="437" spans="1:27" ht="15.75" customHeight="1" x14ac:dyDescent="0.25">
      <c r="A437" s="73"/>
      <c r="B437" s="73"/>
      <c r="C437" s="73"/>
      <c r="D437" s="97"/>
      <c r="E437" s="73"/>
      <c r="F437" s="73"/>
      <c r="G437" s="73"/>
      <c r="H437" s="73"/>
      <c r="I437" s="73"/>
      <c r="J437" s="73"/>
      <c r="K437" s="78"/>
      <c r="L437" s="73"/>
      <c r="M437" s="73"/>
      <c r="N437" s="73"/>
      <c r="O437" s="73"/>
      <c r="P437" s="90"/>
      <c r="Q437" s="90"/>
      <c r="R437" s="90"/>
      <c r="S437" s="90"/>
      <c r="T437" s="90"/>
      <c r="U437" s="90"/>
      <c r="V437" s="90"/>
      <c r="W437" s="90"/>
      <c r="X437" s="91"/>
      <c r="Y437" s="73"/>
      <c r="Z437" s="73"/>
      <c r="AA437" s="73"/>
    </row>
    <row r="438" spans="1:27" ht="15.75" customHeight="1" x14ac:dyDescent="0.25">
      <c r="A438" s="73"/>
      <c r="B438" s="73"/>
      <c r="C438" s="73"/>
      <c r="D438" s="97"/>
      <c r="E438" s="73"/>
      <c r="F438" s="73"/>
      <c r="G438" s="73"/>
      <c r="H438" s="73"/>
      <c r="I438" s="73"/>
      <c r="J438" s="73"/>
      <c r="K438" s="78"/>
      <c r="L438" s="73"/>
      <c r="M438" s="73"/>
      <c r="N438" s="73"/>
      <c r="O438" s="73"/>
      <c r="P438" s="90"/>
      <c r="Q438" s="90"/>
      <c r="R438" s="90"/>
      <c r="S438" s="90"/>
      <c r="T438" s="90"/>
      <c r="U438" s="90"/>
      <c r="V438" s="90"/>
      <c r="W438" s="90"/>
      <c r="X438" s="91"/>
      <c r="Y438" s="73"/>
      <c r="Z438" s="73"/>
      <c r="AA438" s="73"/>
    </row>
    <row r="439" spans="1:27" ht="15.75" customHeight="1" x14ac:dyDescent="0.25">
      <c r="A439" s="73"/>
      <c r="B439" s="73"/>
      <c r="C439" s="73"/>
      <c r="D439" s="97"/>
      <c r="E439" s="73"/>
      <c r="F439" s="73"/>
      <c r="G439" s="73"/>
      <c r="H439" s="73"/>
      <c r="I439" s="73"/>
      <c r="J439" s="73"/>
      <c r="K439" s="78"/>
      <c r="L439" s="73"/>
      <c r="M439" s="73"/>
      <c r="N439" s="73"/>
      <c r="O439" s="73"/>
      <c r="P439" s="90"/>
      <c r="Q439" s="90"/>
      <c r="R439" s="90"/>
      <c r="S439" s="90"/>
      <c r="T439" s="90"/>
      <c r="U439" s="90"/>
      <c r="V439" s="90"/>
      <c r="W439" s="90"/>
      <c r="X439" s="91"/>
      <c r="Y439" s="73"/>
      <c r="Z439" s="73"/>
      <c r="AA439" s="73"/>
    </row>
    <row r="440" spans="1:27" ht="15.75" customHeight="1" x14ac:dyDescent="0.25">
      <c r="A440" s="73"/>
      <c r="B440" s="73"/>
      <c r="C440" s="73"/>
      <c r="D440" s="97"/>
      <c r="E440" s="73"/>
      <c r="F440" s="73"/>
      <c r="G440" s="73"/>
      <c r="H440" s="73"/>
      <c r="I440" s="73"/>
      <c r="J440" s="73"/>
      <c r="K440" s="78"/>
      <c r="L440" s="73"/>
      <c r="M440" s="73"/>
      <c r="N440" s="73"/>
      <c r="O440" s="73"/>
      <c r="P440" s="90"/>
      <c r="Q440" s="90"/>
      <c r="R440" s="90"/>
      <c r="S440" s="90"/>
      <c r="T440" s="90"/>
      <c r="U440" s="90"/>
      <c r="V440" s="90"/>
      <c r="W440" s="90"/>
      <c r="X440" s="91"/>
      <c r="Y440" s="73"/>
      <c r="Z440" s="73"/>
      <c r="AA440" s="73"/>
    </row>
    <row r="441" spans="1:27" ht="15.75" customHeight="1" x14ac:dyDescent="0.25">
      <c r="A441" s="73"/>
      <c r="B441" s="73"/>
      <c r="C441" s="73"/>
      <c r="D441" s="97"/>
      <c r="E441" s="73"/>
      <c r="F441" s="73"/>
      <c r="G441" s="73"/>
      <c r="H441" s="73"/>
      <c r="I441" s="73"/>
      <c r="J441" s="73"/>
      <c r="K441" s="78"/>
      <c r="L441" s="73"/>
      <c r="M441" s="73"/>
      <c r="N441" s="73"/>
      <c r="O441" s="73"/>
      <c r="P441" s="90"/>
      <c r="Q441" s="90"/>
      <c r="R441" s="90"/>
      <c r="S441" s="90"/>
      <c r="T441" s="90"/>
      <c r="U441" s="90"/>
      <c r="V441" s="90"/>
      <c r="W441" s="90"/>
      <c r="X441" s="91"/>
      <c r="Y441" s="73"/>
      <c r="Z441" s="73"/>
      <c r="AA441" s="73"/>
    </row>
    <row r="442" spans="1:27" ht="15.75" customHeight="1" x14ac:dyDescent="0.25">
      <c r="A442" s="73"/>
      <c r="B442" s="73"/>
      <c r="C442" s="73"/>
      <c r="D442" s="97"/>
      <c r="E442" s="73"/>
      <c r="F442" s="73"/>
      <c r="G442" s="73"/>
      <c r="H442" s="73"/>
      <c r="I442" s="73"/>
      <c r="J442" s="73"/>
      <c r="K442" s="78"/>
      <c r="L442" s="73"/>
      <c r="M442" s="73"/>
      <c r="N442" s="73"/>
      <c r="O442" s="73"/>
      <c r="P442" s="90"/>
      <c r="Q442" s="90"/>
      <c r="R442" s="90"/>
      <c r="S442" s="90"/>
      <c r="T442" s="90"/>
      <c r="U442" s="90"/>
      <c r="V442" s="90"/>
      <c r="W442" s="90"/>
      <c r="X442" s="91"/>
      <c r="Y442" s="73"/>
      <c r="Z442" s="73"/>
      <c r="AA442" s="73"/>
    </row>
    <row r="443" spans="1:27" ht="15.75" customHeight="1" x14ac:dyDescent="0.25">
      <c r="A443" s="73"/>
      <c r="B443" s="73"/>
      <c r="C443" s="73"/>
      <c r="D443" s="97"/>
      <c r="E443" s="73"/>
      <c r="F443" s="73"/>
      <c r="G443" s="73"/>
      <c r="H443" s="73"/>
      <c r="I443" s="73"/>
      <c r="J443" s="73"/>
      <c r="K443" s="78"/>
      <c r="L443" s="73"/>
      <c r="M443" s="73"/>
      <c r="N443" s="73"/>
      <c r="O443" s="73"/>
      <c r="P443" s="90"/>
      <c r="Q443" s="90"/>
      <c r="R443" s="90"/>
      <c r="S443" s="90"/>
      <c r="T443" s="90"/>
      <c r="U443" s="90"/>
      <c r="V443" s="90"/>
      <c r="W443" s="90"/>
      <c r="X443" s="91"/>
      <c r="Y443" s="73"/>
      <c r="Z443" s="73"/>
      <c r="AA443" s="73"/>
    </row>
    <row r="444" spans="1:27" ht="15.75" customHeight="1" x14ac:dyDescent="0.25">
      <c r="A444" s="73"/>
      <c r="B444" s="73"/>
      <c r="C444" s="73"/>
      <c r="D444" s="97"/>
      <c r="E444" s="73"/>
      <c r="F444" s="73"/>
      <c r="G444" s="73"/>
      <c r="H444" s="73"/>
      <c r="I444" s="73"/>
      <c r="J444" s="73"/>
      <c r="K444" s="78"/>
      <c r="L444" s="73"/>
      <c r="M444" s="73"/>
      <c r="N444" s="73"/>
      <c r="O444" s="73"/>
      <c r="P444" s="90"/>
      <c r="Q444" s="90"/>
      <c r="R444" s="90"/>
      <c r="S444" s="90"/>
      <c r="T444" s="90"/>
      <c r="U444" s="90"/>
      <c r="V444" s="90"/>
      <c r="W444" s="90"/>
      <c r="X444" s="91"/>
      <c r="Y444" s="73"/>
      <c r="Z444" s="73"/>
      <c r="AA444" s="73"/>
    </row>
    <row r="445" spans="1:27" ht="15.75" customHeight="1" x14ac:dyDescent="0.25">
      <c r="A445" s="73"/>
      <c r="B445" s="73"/>
      <c r="C445" s="73"/>
      <c r="D445" s="97"/>
      <c r="E445" s="73"/>
      <c r="F445" s="73"/>
      <c r="G445" s="73"/>
      <c r="H445" s="73"/>
      <c r="I445" s="73"/>
      <c r="J445" s="73"/>
      <c r="K445" s="78"/>
      <c r="L445" s="73"/>
      <c r="M445" s="73"/>
      <c r="N445" s="73"/>
      <c r="O445" s="73"/>
      <c r="P445" s="90"/>
      <c r="Q445" s="90"/>
      <c r="R445" s="90"/>
      <c r="S445" s="90"/>
      <c r="T445" s="90"/>
      <c r="U445" s="90"/>
      <c r="V445" s="90"/>
      <c r="W445" s="90"/>
      <c r="X445" s="91"/>
      <c r="Y445" s="73"/>
      <c r="Z445" s="73"/>
      <c r="AA445" s="73"/>
    </row>
    <row r="446" spans="1:27" ht="15.75" customHeight="1" x14ac:dyDescent="0.25">
      <c r="A446" s="73"/>
      <c r="B446" s="73"/>
      <c r="C446" s="73"/>
      <c r="D446" s="97"/>
      <c r="E446" s="73"/>
      <c r="F446" s="73"/>
      <c r="G446" s="73"/>
      <c r="H446" s="73"/>
      <c r="I446" s="73"/>
      <c r="J446" s="73"/>
      <c r="K446" s="78"/>
      <c r="L446" s="73"/>
      <c r="M446" s="73"/>
      <c r="N446" s="73"/>
      <c r="O446" s="73"/>
      <c r="P446" s="90"/>
      <c r="Q446" s="90"/>
      <c r="R446" s="90"/>
      <c r="S446" s="90"/>
      <c r="T446" s="90"/>
      <c r="U446" s="90"/>
      <c r="V446" s="90"/>
      <c r="W446" s="90"/>
      <c r="X446" s="91"/>
      <c r="Y446" s="73"/>
      <c r="Z446" s="73"/>
      <c r="AA446" s="73"/>
    </row>
    <row r="447" spans="1:27" ht="15.75" customHeight="1" x14ac:dyDescent="0.25">
      <c r="A447" s="73"/>
      <c r="B447" s="73"/>
      <c r="C447" s="73"/>
      <c r="D447" s="97"/>
      <c r="E447" s="73"/>
      <c r="F447" s="73"/>
      <c r="G447" s="73"/>
      <c r="H447" s="73"/>
      <c r="I447" s="73"/>
      <c r="J447" s="73"/>
      <c r="K447" s="78"/>
      <c r="L447" s="73"/>
      <c r="M447" s="73"/>
      <c r="N447" s="73"/>
      <c r="O447" s="73"/>
      <c r="P447" s="90"/>
      <c r="Q447" s="90"/>
      <c r="R447" s="90"/>
      <c r="S447" s="90"/>
      <c r="T447" s="90"/>
      <c r="U447" s="90"/>
      <c r="V447" s="90"/>
      <c r="W447" s="90"/>
      <c r="X447" s="91"/>
      <c r="Y447" s="73"/>
      <c r="Z447" s="73"/>
      <c r="AA447" s="73"/>
    </row>
    <row r="448" spans="1:27" ht="15.75" customHeight="1" x14ac:dyDescent="0.25">
      <c r="A448" s="73"/>
      <c r="B448" s="73"/>
      <c r="C448" s="73"/>
      <c r="D448" s="97"/>
      <c r="E448" s="73"/>
      <c r="F448" s="73"/>
      <c r="G448" s="73"/>
      <c r="H448" s="73"/>
      <c r="I448" s="73"/>
      <c r="J448" s="73"/>
      <c r="K448" s="78"/>
      <c r="L448" s="73"/>
      <c r="M448" s="73"/>
      <c r="N448" s="73"/>
      <c r="O448" s="73"/>
      <c r="P448" s="90"/>
      <c r="Q448" s="90"/>
      <c r="R448" s="90"/>
      <c r="S448" s="90"/>
      <c r="T448" s="90"/>
      <c r="U448" s="90"/>
      <c r="V448" s="90"/>
      <c r="W448" s="90"/>
      <c r="X448" s="91"/>
      <c r="Y448" s="73"/>
      <c r="Z448" s="73"/>
      <c r="AA448" s="73"/>
    </row>
    <row r="449" spans="1:27" ht="15.75" customHeight="1" x14ac:dyDescent="0.25">
      <c r="A449" s="73"/>
      <c r="B449" s="73"/>
      <c r="C449" s="73"/>
      <c r="D449" s="97"/>
      <c r="E449" s="73"/>
      <c r="F449" s="73"/>
      <c r="G449" s="73"/>
      <c r="H449" s="73"/>
      <c r="I449" s="73"/>
      <c r="J449" s="73"/>
      <c r="K449" s="78"/>
      <c r="L449" s="73"/>
      <c r="M449" s="73"/>
      <c r="N449" s="73"/>
      <c r="O449" s="73"/>
      <c r="P449" s="90"/>
      <c r="Q449" s="90"/>
      <c r="R449" s="90"/>
      <c r="S449" s="90"/>
      <c r="T449" s="90"/>
      <c r="U449" s="90"/>
      <c r="V449" s="90"/>
      <c r="W449" s="90"/>
      <c r="X449" s="91"/>
      <c r="Y449" s="73"/>
      <c r="Z449" s="73"/>
      <c r="AA449" s="73"/>
    </row>
    <row r="450" spans="1:27" ht="15.75" customHeight="1" x14ac:dyDescent="0.25">
      <c r="A450" s="73"/>
      <c r="B450" s="73"/>
      <c r="C450" s="73"/>
      <c r="D450" s="97"/>
      <c r="E450" s="73"/>
      <c r="F450" s="73"/>
      <c r="G450" s="73"/>
      <c r="H450" s="73"/>
      <c r="I450" s="73"/>
      <c r="J450" s="73"/>
      <c r="K450" s="78"/>
      <c r="L450" s="73"/>
      <c r="M450" s="73"/>
      <c r="N450" s="73"/>
      <c r="O450" s="73"/>
      <c r="P450" s="90"/>
      <c r="Q450" s="90"/>
      <c r="R450" s="90"/>
      <c r="S450" s="90"/>
      <c r="T450" s="90"/>
      <c r="U450" s="90"/>
      <c r="V450" s="90"/>
      <c r="W450" s="90"/>
      <c r="X450" s="91"/>
      <c r="Y450" s="73"/>
      <c r="Z450" s="73"/>
      <c r="AA450" s="73"/>
    </row>
    <row r="451" spans="1:27" ht="15.75" customHeight="1" x14ac:dyDescent="0.25">
      <c r="A451" s="73"/>
      <c r="B451" s="73"/>
      <c r="C451" s="73"/>
      <c r="D451" s="97"/>
      <c r="E451" s="73"/>
      <c r="F451" s="73"/>
      <c r="G451" s="73"/>
      <c r="H451" s="73"/>
      <c r="I451" s="73"/>
      <c r="J451" s="73"/>
      <c r="K451" s="78"/>
      <c r="L451" s="73"/>
      <c r="M451" s="73"/>
      <c r="N451" s="73"/>
      <c r="O451" s="73"/>
      <c r="P451" s="90"/>
      <c r="Q451" s="90"/>
      <c r="R451" s="90"/>
      <c r="S451" s="90"/>
      <c r="T451" s="90"/>
      <c r="U451" s="90"/>
      <c r="V451" s="90"/>
      <c r="W451" s="90"/>
      <c r="X451" s="91"/>
      <c r="Y451" s="73"/>
      <c r="Z451" s="73"/>
      <c r="AA451" s="73"/>
    </row>
    <row r="452" spans="1:27" ht="15.75" customHeight="1" x14ac:dyDescent="0.25">
      <c r="A452" s="73"/>
      <c r="B452" s="73"/>
      <c r="C452" s="73"/>
      <c r="D452" s="97"/>
      <c r="E452" s="73"/>
      <c r="F452" s="73"/>
      <c r="G452" s="73"/>
      <c r="H452" s="73"/>
      <c r="I452" s="73"/>
      <c r="J452" s="73"/>
      <c r="K452" s="78"/>
      <c r="L452" s="73"/>
      <c r="M452" s="73"/>
      <c r="N452" s="73"/>
      <c r="O452" s="73"/>
      <c r="P452" s="90"/>
      <c r="Q452" s="90"/>
      <c r="R452" s="90"/>
      <c r="S452" s="90"/>
      <c r="T452" s="90"/>
      <c r="U452" s="90"/>
      <c r="V452" s="90"/>
      <c r="W452" s="90"/>
      <c r="X452" s="91"/>
      <c r="Y452" s="73"/>
      <c r="Z452" s="73"/>
      <c r="AA452" s="73"/>
    </row>
    <row r="453" spans="1:27" ht="15.75" customHeight="1" x14ac:dyDescent="0.25">
      <c r="A453" s="73"/>
      <c r="B453" s="73"/>
      <c r="C453" s="73"/>
      <c r="D453" s="97"/>
      <c r="E453" s="73"/>
      <c r="F453" s="73"/>
      <c r="G453" s="73"/>
      <c r="H453" s="73"/>
      <c r="I453" s="73"/>
      <c r="J453" s="73"/>
      <c r="K453" s="78"/>
      <c r="L453" s="73"/>
      <c r="M453" s="73"/>
      <c r="N453" s="73"/>
      <c r="O453" s="73"/>
      <c r="P453" s="90"/>
      <c r="Q453" s="90"/>
      <c r="R453" s="90"/>
      <c r="S453" s="90"/>
      <c r="T453" s="90"/>
      <c r="U453" s="90"/>
      <c r="V453" s="90"/>
      <c r="W453" s="90"/>
      <c r="X453" s="91"/>
      <c r="Y453" s="73"/>
      <c r="Z453" s="73"/>
      <c r="AA453" s="73"/>
    </row>
    <row r="454" spans="1:27" ht="15.75" customHeight="1" x14ac:dyDescent="0.25">
      <c r="A454" s="73"/>
      <c r="B454" s="73"/>
      <c r="C454" s="73"/>
      <c r="D454" s="97"/>
      <c r="E454" s="73"/>
      <c r="F454" s="73"/>
      <c r="G454" s="73"/>
      <c r="H454" s="73"/>
      <c r="I454" s="73"/>
      <c r="J454" s="73"/>
      <c r="K454" s="78"/>
      <c r="L454" s="73"/>
      <c r="M454" s="73"/>
      <c r="N454" s="73"/>
      <c r="O454" s="73"/>
      <c r="P454" s="90"/>
      <c r="Q454" s="90"/>
      <c r="R454" s="90"/>
      <c r="S454" s="90"/>
      <c r="T454" s="90"/>
      <c r="U454" s="90"/>
      <c r="V454" s="90"/>
      <c r="W454" s="90"/>
      <c r="X454" s="91"/>
      <c r="Y454" s="73"/>
      <c r="Z454" s="73"/>
      <c r="AA454" s="73"/>
    </row>
    <row r="455" spans="1:27" ht="15.75" customHeight="1" x14ac:dyDescent="0.25">
      <c r="A455" s="73"/>
      <c r="B455" s="73"/>
      <c r="C455" s="73"/>
      <c r="D455" s="97"/>
      <c r="E455" s="73"/>
      <c r="F455" s="73"/>
      <c r="G455" s="73"/>
      <c r="H455" s="73"/>
      <c r="I455" s="73"/>
      <c r="J455" s="73"/>
      <c r="K455" s="78"/>
      <c r="L455" s="73"/>
      <c r="M455" s="73"/>
      <c r="N455" s="73"/>
      <c r="O455" s="73"/>
      <c r="P455" s="90"/>
      <c r="Q455" s="90"/>
      <c r="R455" s="90"/>
      <c r="S455" s="90"/>
      <c r="T455" s="90"/>
      <c r="U455" s="90"/>
      <c r="V455" s="90"/>
      <c r="W455" s="90"/>
      <c r="X455" s="91"/>
      <c r="Y455" s="73"/>
      <c r="Z455" s="73"/>
      <c r="AA455" s="73"/>
    </row>
    <row r="456" spans="1:27" ht="15.75" customHeight="1" x14ac:dyDescent="0.25">
      <c r="A456" s="73"/>
      <c r="B456" s="73"/>
      <c r="C456" s="73"/>
      <c r="D456" s="97"/>
      <c r="E456" s="73"/>
      <c r="F456" s="73"/>
      <c r="G456" s="73"/>
      <c r="H456" s="73"/>
      <c r="I456" s="73"/>
      <c r="J456" s="73"/>
      <c r="K456" s="78"/>
      <c r="L456" s="73"/>
      <c r="M456" s="73"/>
      <c r="N456" s="73"/>
      <c r="O456" s="73"/>
      <c r="P456" s="90"/>
      <c r="Q456" s="90"/>
      <c r="R456" s="90"/>
      <c r="S456" s="90"/>
      <c r="T456" s="90"/>
      <c r="U456" s="90"/>
      <c r="V456" s="90"/>
      <c r="W456" s="90"/>
      <c r="X456" s="91"/>
      <c r="Y456" s="73"/>
      <c r="Z456" s="73"/>
      <c r="AA456" s="73"/>
    </row>
    <row r="457" spans="1:27" ht="15.75" customHeight="1" x14ac:dyDescent="0.25">
      <c r="A457" s="73"/>
      <c r="B457" s="73"/>
      <c r="C457" s="73"/>
      <c r="D457" s="97"/>
      <c r="E457" s="73"/>
      <c r="F457" s="73"/>
      <c r="G457" s="73"/>
      <c r="H457" s="73"/>
      <c r="I457" s="73"/>
      <c r="J457" s="73"/>
      <c r="K457" s="78"/>
      <c r="L457" s="73"/>
      <c r="M457" s="73"/>
      <c r="N457" s="73"/>
      <c r="O457" s="73"/>
      <c r="P457" s="90"/>
      <c r="Q457" s="90"/>
      <c r="R457" s="90"/>
      <c r="S457" s="90"/>
      <c r="T457" s="90"/>
      <c r="U457" s="90"/>
      <c r="V457" s="90"/>
      <c r="W457" s="90"/>
      <c r="X457" s="91"/>
      <c r="Y457" s="73"/>
      <c r="Z457" s="73"/>
      <c r="AA457" s="73"/>
    </row>
    <row r="458" spans="1:27" ht="15.75" customHeight="1" x14ac:dyDescent="0.25">
      <c r="A458" s="73"/>
      <c r="B458" s="73"/>
      <c r="C458" s="73"/>
      <c r="D458" s="97"/>
      <c r="E458" s="73"/>
      <c r="F458" s="73"/>
      <c r="G458" s="73"/>
      <c r="H458" s="73"/>
      <c r="I458" s="73"/>
      <c r="J458" s="73"/>
      <c r="K458" s="78"/>
      <c r="L458" s="73"/>
      <c r="M458" s="73"/>
      <c r="N458" s="73"/>
      <c r="O458" s="73"/>
      <c r="P458" s="90"/>
      <c r="Q458" s="90"/>
      <c r="R458" s="90"/>
      <c r="S458" s="90"/>
      <c r="T458" s="90"/>
      <c r="U458" s="90"/>
      <c r="V458" s="90"/>
      <c r="W458" s="90"/>
      <c r="X458" s="91"/>
      <c r="Y458" s="73"/>
      <c r="Z458" s="73"/>
      <c r="AA458" s="73"/>
    </row>
    <row r="459" spans="1:27" ht="15.75" customHeight="1" x14ac:dyDescent="0.25">
      <c r="A459" s="73"/>
      <c r="B459" s="73"/>
      <c r="C459" s="73"/>
      <c r="D459" s="97"/>
      <c r="E459" s="73"/>
      <c r="F459" s="73"/>
      <c r="G459" s="73"/>
      <c r="H459" s="73"/>
      <c r="I459" s="73"/>
      <c r="J459" s="73"/>
      <c r="K459" s="78"/>
      <c r="L459" s="73"/>
      <c r="M459" s="73"/>
      <c r="N459" s="73"/>
      <c r="O459" s="73"/>
      <c r="P459" s="90"/>
      <c r="Q459" s="90"/>
      <c r="R459" s="90"/>
      <c r="S459" s="90"/>
      <c r="T459" s="90"/>
      <c r="U459" s="90"/>
      <c r="V459" s="90"/>
      <c r="W459" s="90"/>
      <c r="X459" s="91"/>
      <c r="Y459" s="73"/>
      <c r="Z459" s="73"/>
      <c r="AA459" s="73"/>
    </row>
    <row r="460" spans="1:27" ht="15.75" customHeight="1" x14ac:dyDescent="0.25">
      <c r="A460" s="73"/>
      <c r="B460" s="73"/>
      <c r="C460" s="73"/>
      <c r="D460" s="97"/>
      <c r="E460" s="73"/>
      <c r="F460" s="73"/>
      <c r="G460" s="73"/>
      <c r="H460" s="73"/>
      <c r="I460" s="73"/>
      <c r="J460" s="73"/>
      <c r="K460" s="78"/>
      <c r="L460" s="73"/>
      <c r="M460" s="73"/>
      <c r="N460" s="73"/>
      <c r="O460" s="73"/>
      <c r="P460" s="90"/>
      <c r="Q460" s="90"/>
      <c r="R460" s="90"/>
      <c r="S460" s="90"/>
      <c r="T460" s="90"/>
      <c r="U460" s="90"/>
      <c r="V460" s="90"/>
      <c r="W460" s="90"/>
      <c r="X460" s="91"/>
      <c r="Y460" s="73"/>
      <c r="Z460" s="73"/>
      <c r="AA460" s="73"/>
    </row>
    <row r="461" spans="1:27" ht="15.75" customHeight="1" x14ac:dyDescent="0.25">
      <c r="A461" s="73"/>
      <c r="B461" s="73"/>
      <c r="C461" s="73"/>
      <c r="D461" s="97"/>
      <c r="E461" s="73"/>
      <c r="F461" s="73"/>
      <c r="G461" s="73"/>
      <c r="H461" s="73"/>
      <c r="I461" s="73"/>
      <c r="J461" s="73"/>
      <c r="K461" s="78"/>
      <c r="L461" s="73"/>
      <c r="M461" s="73"/>
      <c r="N461" s="73"/>
      <c r="O461" s="73"/>
      <c r="P461" s="90"/>
      <c r="Q461" s="90"/>
      <c r="R461" s="90"/>
      <c r="S461" s="90"/>
      <c r="T461" s="90"/>
      <c r="U461" s="90"/>
      <c r="V461" s="90"/>
      <c r="W461" s="90"/>
      <c r="X461" s="91"/>
      <c r="Y461" s="73"/>
      <c r="Z461" s="73"/>
      <c r="AA461" s="73"/>
    </row>
    <row r="462" spans="1:27" ht="15.75" customHeight="1" x14ac:dyDescent="0.25">
      <c r="A462" s="73"/>
      <c r="B462" s="73"/>
      <c r="C462" s="73"/>
      <c r="D462" s="97"/>
      <c r="E462" s="73"/>
      <c r="F462" s="73"/>
      <c r="G462" s="73"/>
      <c r="H462" s="73"/>
      <c r="I462" s="73"/>
      <c r="J462" s="73"/>
      <c r="K462" s="78"/>
      <c r="L462" s="73"/>
      <c r="M462" s="73"/>
      <c r="N462" s="73"/>
      <c r="O462" s="73"/>
      <c r="P462" s="90"/>
      <c r="Q462" s="90"/>
      <c r="R462" s="90"/>
      <c r="S462" s="90"/>
      <c r="T462" s="90"/>
      <c r="U462" s="90"/>
      <c r="V462" s="90"/>
      <c r="W462" s="90"/>
      <c r="X462" s="91"/>
      <c r="Y462" s="73"/>
      <c r="Z462" s="73"/>
      <c r="AA462" s="73"/>
    </row>
    <row r="463" spans="1:27" ht="15.75" customHeight="1" x14ac:dyDescent="0.25">
      <c r="A463" s="73"/>
      <c r="B463" s="73"/>
      <c r="C463" s="73"/>
      <c r="D463" s="97"/>
      <c r="E463" s="73"/>
      <c r="F463" s="73"/>
      <c r="G463" s="73"/>
      <c r="H463" s="73"/>
      <c r="I463" s="73"/>
      <c r="J463" s="73"/>
      <c r="K463" s="78"/>
      <c r="L463" s="73"/>
      <c r="M463" s="73"/>
      <c r="N463" s="73"/>
      <c r="O463" s="73"/>
      <c r="P463" s="90"/>
      <c r="Q463" s="90"/>
      <c r="R463" s="90"/>
      <c r="S463" s="90"/>
      <c r="T463" s="90"/>
      <c r="U463" s="90"/>
      <c r="V463" s="90"/>
      <c r="W463" s="90"/>
      <c r="X463" s="91"/>
      <c r="Y463" s="73"/>
      <c r="Z463" s="73"/>
      <c r="AA463" s="73"/>
    </row>
    <row r="464" spans="1:27" ht="15.75" customHeight="1" x14ac:dyDescent="0.25">
      <c r="A464" s="73"/>
      <c r="B464" s="73"/>
      <c r="C464" s="73"/>
      <c r="D464" s="97"/>
      <c r="E464" s="73"/>
      <c r="F464" s="73"/>
      <c r="G464" s="73"/>
      <c r="H464" s="73"/>
      <c r="I464" s="73"/>
      <c r="J464" s="73"/>
      <c r="K464" s="78"/>
      <c r="L464" s="73"/>
      <c r="M464" s="73"/>
      <c r="N464" s="73"/>
      <c r="O464" s="73"/>
      <c r="P464" s="90"/>
      <c r="Q464" s="90"/>
      <c r="R464" s="90"/>
      <c r="S464" s="90"/>
      <c r="T464" s="90"/>
      <c r="U464" s="90"/>
      <c r="V464" s="90"/>
      <c r="W464" s="90"/>
      <c r="X464" s="91"/>
      <c r="Y464" s="73"/>
      <c r="Z464" s="73"/>
      <c r="AA464" s="73"/>
    </row>
    <row r="465" spans="1:27" ht="15.75" customHeight="1" x14ac:dyDescent="0.25">
      <c r="A465" s="73"/>
      <c r="B465" s="73"/>
      <c r="C465" s="73"/>
      <c r="D465" s="97"/>
      <c r="E465" s="73"/>
      <c r="F465" s="73"/>
      <c r="G465" s="73"/>
      <c r="H465" s="73"/>
      <c r="I465" s="73"/>
      <c r="J465" s="73"/>
      <c r="K465" s="78"/>
      <c r="L465" s="73"/>
      <c r="M465" s="73"/>
      <c r="N465" s="73"/>
      <c r="O465" s="73"/>
      <c r="P465" s="90"/>
      <c r="Q465" s="90"/>
      <c r="R465" s="90"/>
      <c r="S465" s="90"/>
      <c r="T465" s="90"/>
      <c r="U465" s="90"/>
      <c r="V465" s="90"/>
      <c r="W465" s="90"/>
      <c r="X465" s="91"/>
      <c r="Y465" s="73"/>
      <c r="Z465" s="73"/>
      <c r="AA465" s="73"/>
    </row>
    <row r="466" spans="1:27" ht="15.75" customHeight="1" x14ac:dyDescent="0.25">
      <c r="A466" s="73"/>
      <c r="B466" s="73"/>
      <c r="C466" s="73"/>
      <c r="D466" s="97"/>
      <c r="E466" s="73"/>
      <c r="F466" s="73"/>
      <c r="G466" s="73"/>
      <c r="H466" s="73"/>
      <c r="I466" s="73"/>
      <c r="J466" s="73"/>
      <c r="K466" s="78"/>
      <c r="L466" s="73"/>
      <c r="M466" s="73"/>
      <c r="N466" s="73"/>
      <c r="O466" s="73"/>
      <c r="P466" s="90"/>
      <c r="Q466" s="90"/>
      <c r="R466" s="90"/>
      <c r="S466" s="90"/>
      <c r="T466" s="90"/>
      <c r="U466" s="90"/>
      <c r="V466" s="90"/>
      <c r="W466" s="90"/>
      <c r="X466" s="91"/>
      <c r="Y466" s="73"/>
      <c r="Z466" s="73"/>
      <c r="AA466" s="73"/>
    </row>
    <row r="467" spans="1:27" ht="15.75" customHeight="1" x14ac:dyDescent="0.25">
      <c r="A467" s="73"/>
      <c r="B467" s="73"/>
      <c r="C467" s="73"/>
      <c r="D467" s="97"/>
      <c r="E467" s="73"/>
      <c r="F467" s="73"/>
      <c r="G467" s="73"/>
      <c r="H467" s="73"/>
      <c r="I467" s="73"/>
      <c r="J467" s="73"/>
      <c r="K467" s="78"/>
      <c r="L467" s="73"/>
      <c r="M467" s="73"/>
      <c r="N467" s="73"/>
      <c r="O467" s="73"/>
      <c r="P467" s="90"/>
      <c r="Q467" s="90"/>
      <c r="R467" s="90"/>
      <c r="S467" s="90"/>
      <c r="T467" s="90"/>
      <c r="U467" s="90"/>
      <c r="V467" s="90"/>
      <c r="W467" s="90"/>
      <c r="X467" s="91"/>
      <c r="Y467" s="73"/>
      <c r="Z467" s="73"/>
      <c r="AA467" s="73"/>
    </row>
    <row r="468" spans="1:27" ht="15.75" customHeight="1" x14ac:dyDescent="0.25">
      <c r="A468" s="73"/>
      <c r="B468" s="73"/>
      <c r="C468" s="73"/>
      <c r="D468" s="97"/>
      <c r="E468" s="73"/>
      <c r="F468" s="73"/>
      <c r="G468" s="73"/>
      <c r="H468" s="73"/>
      <c r="I468" s="73"/>
      <c r="J468" s="73"/>
      <c r="K468" s="78"/>
      <c r="L468" s="73"/>
      <c r="M468" s="73"/>
      <c r="N468" s="73"/>
      <c r="O468" s="73"/>
      <c r="P468" s="90"/>
      <c r="Q468" s="90"/>
      <c r="R468" s="90"/>
      <c r="S468" s="90"/>
      <c r="T468" s="90"/>
      <c r="U468" s="90"/>
      <c r="V468" s="90"/>
      <c r="W468" s="90"/>
      <c r="X468" s="91"/>
      <c r="Y468" s="73"/>
      <c r="Z468" s="73"/>
      <c r="AA468" s="73"/>
    </row>
    <row r="469" spans="1:27" ht="15.75" customHeight="1" x14ac:dyDescent="0.25">
      <c r="A469" s="73"/>
      <c r="B469" s="73"/>
      <c r="C469" s="73"/>
      <c r="D469" s="97"/>
      <c r="E469" s="73"/>
      <c r="F469" s="73"/>
      <c r="G469" s="73"/>
      <c r="H469" s="73"/>
      <c r="I469" s="73"/>
      <c r="J469" s="73"/>
      <c r="K469" s="78"/>
      <c r="L469" s="73"/>
      <c r="M469" s="73"/>
      <c r="N469" s="73"/>
      <c r="O469" s="73"/>
      <c r="P469" s="90"/>
      <c r="Q469" s="90"/>
      <c r="R469" s="90"/>
      <c r="S469" s="90"/>
      <c r="T469" s="90"/>
      <c r="U469" s="90"/>
      <c r="V469" s="90"/>
      <c r="W469" s="90"/>
      <c r="X469" s="91"/>
      <c r="Y469" s="73"/>
      <c r="Z469" s="73"/>
      <c r="AA469" s="73"/>
    </row>
    <row r="470" spans="1:27" ht="15.75" customHeight="1" x14ac:dyDescent="0.25">
      <c r="A470" s="73"/>
      <c r="B470" s="73"/>
      <c r="C470" s="73"/>
      <c r="D470" s="97"/>
      <c r="E470" s="73"/>
      <c r="F470" s="73"/>
      <c r="G470" s="73"/>
      <c r="H470" s="73"/>
      <c r="I470" s="73"/>
      <c r="J470" s="73"/>
      <c r="K470" s="78"/>
      <c r="L470" s="73"/>
      <c r="M470" s="73"/>
      <c r="N470" s="73"/>
      <c r="O470" s="73"/>
      <c r="P470" s="90"/>
      <c r="Q470" s="90"/>
      <c r="R470" s="90"/>
      <c r="S470" s="90"/>
      <c r="T470" s="90"/>
      <c r="U470" s="90"/>
      <c r="V470" s="90"/>
      <c r="W470" s="90"/>
      <c r="X470" s="91"/>
      <c r="Y470" s="73"/>
      <c r="Z470" s="73"/>
      <c r="AA470" s="73"/>
    </row>
    <row r="471" spans="1:27" ht="15.75" customHeight="1" x14ac:dyDescent="0.25">
      <c r="A471" s="73"/>
      <c r="B471" s="73"/>
      <c r="C471" s="73"/>
      <c r="D471" s="97"/>
      <c r="E471" s="73"/>
      <c r="F471" s="73"/>
      <c r="G471" s="73"/>
      <c r="H471" s="73"/>
      <c r="I471" s="73"/>
      <c r="J471" s="73"/>
      <c r="K471" s="78"/>
      <c r="L471" s="73"/>
      <c r="M471" s="73"/>
      <c r="N471" s="73"/>
      <c r="O471" s="73"/>
      <c r="P471" s="90"/>
      <c r="Q471" s="90"/>
      <c r="R471" s="90"/>
      <c r="S471" s="90"/>
      <c r="T471" s="90"/>
      <c r="U471" s="90"/>
      <c r="V471" s="90"/>
      <c r="W471" s="90"/>
      <c r="X471" s="91"/>
      <c r="Y471" s="73"/>
      <c r="Z471" s="73"/>
      <c r="AA471" s="73"/>
    </row>
    <row r="472" spans="1:27" ht="15.75" customHeight="1" x14ac:dyDescent="0.25">
      <c r="A472" s="73"/>
      <c r="B472" s="73"/>
      <c r="C472" s="73"/>
      <c r="D472" s="97"/>
      <c r="E472" s="73"/>
      <c r="F472" s="73"/>
      <c r="G472" s="73"/>
      <c r="H472" s="73"/>
      <c r="I472" s="73"/>
      <c r="J472" s="73"/>
      <c r="K472" s="78"/>
      <c r="L472" s="73"/>
      <c r="M472" s="73"/>
      <c r="N472" s="73"/>
      <c r="O472" s="73"/>
      <c r="P472" s="90"/>
      <c r="Q472" s="90"/>
      <c r="R472" s="90"/>
      <c r="S472" s="90"/>
      <c r="T472" s="90"/>
      <c r="U472" s="90"/>
      <c r="V472" s="90"/>
      <c r="W472" s="90"/>
      <c r="X472" s="91"/>
      <c r="Y472" s="73"/>
      <c r="Z472" s="73"/>
      <c r="AA472" s="73"/>
    </row>
    <row r="473" spans="1:27" ht="15.75" customHeight="1" x14ac:dyDescent="0.25">
      <c r="A473" s="73"/>
      <c r="B473" s="73"/>
      <c r="C473" s="73"/>
      <c r="D473" s="97"/>
      <c r="E473" s="73"/>
      <c r="F473" s="73"/>
      <c r="G473" s="73"/>
      <c r="H473" s="73"/>
      <c r="I473" s="73"/>
      <c r="J473" s="73"/>
      <c r="K473" s="78"/>
      <c r="L473" s="73"/>
      <c r="M473" s="73"/>
      <c r="N473" s="73"/>
      <c r="O473" s="73"/>
      <c r="P473" s="90"/>
      <c r="Q473" s="90"/>
      <c r="R473" s="90"/>
      <c r="S473" s="90"/>
      <c r="T473" s="90"/>
      <c r="U473" s="90"/>
      <c r="V473" s="90"/>
      <c r="W473" s="90"/>
      <c r="X473" s="91"/>
      <c r="Y473" s="73"/>
      <c r="Z473" s="73"/>
      <c r="AA473" s="73"/>
    </row>
    <row r="474" spans="1:27" ht="15.75" customHeight="1" x14ac:dyDescent="0.25">
      <c r="A474" s="73"/>
      <c r="B474" s="73"/>
      <c r="C474" s="73"/>
      <c r="D474" s="97"/>
      <c r="E474" s="73"/>
      <c r="F474" s="73"/>
      <c r="G474" s="73"/>
      <c r="H474" s="73"/>
      <c r="I474" s="73"/>
      <c r="J474" s="73"/>
      <c r="K474" s="78"/>
      <c r="L474" s="73"/>
      <c r="M474" s="73"/>
      <c r="N474" s="73"/>
      <c r="O474" s="73"/>
      <c r="P474" s="90"/>
      <c r="Q474" s="90"/>
      <c r="R474" s="90"/>
      <c r="S474" s="90"/>
      <c r="T474" s="90"/>
      <c r="U474" s="90"/>
      <c r="V474" s="90"/>
      <c r="W474" s="90"/>
      <c r="X474" s="91"/>
      <c r="Y474" s="73"/>
      <c r="Z474" s="73"/>
      <c r="AA474" s="73"/>
    </row>
    <row r="475" spans="1:27" ht="15.75" customHeight="1" x14ac:dyDescent="0.25">
      <c r="A475" s="73"/>
      <c r="B475" s="73"/>
      <c r="C475" s="73"/>
      <c r="D475" s="97"/>
      <c r="E475" s="73"/>
      <c r="F475" s="73"/>
      <c r="G475" s="73"/>
      <c r="H475" s="73"/>
      <c r="I475" s="73"/>
      <c r="J475" s="73"/>
      <c r="K475" s="78"/>
      <c r="L475" s="73"/>
      <c r="M475" s="73"/>
      <c r="N475" s="73"/>
      <c r="O475" s="73"/>
      <c r="P475" s="90"/>
      <c r="Q475" s="90"/>
      <c r="R475" s="90"/>
      <c r="S475" s="90"/>
      <c r="T475" s="90"/>
      <c r="U475" s="90"/>
      <c r="V475" s="90"/>
      <c r="W475" s="90"/>
      <c r="X475" s="91"/>
      <c r="Y475" s="73"/>
      <c r="Z475" s="73"/>
      <c r="AA475" s="73"/>
    </row>
    <row r="476" spans="1:27" ht="15.75" customHeight="1" x14ac:dyDescent="0.25">
      <c r="A476" s="73"/>
      <c r="B476" s="73"/>
      <c r="C476" s="73"/>
      <c r="D476" s="97"/>
      <c r="E476" s="73"/>
      <c r="F476" s="73"/>
      <c r="G476" s="73"/>
      <c r="H476" s="73"/>
      <c r="I476" s="73"/>
      <c r="J476" s="73"/>
      <c r="K476" s="78"/>
      <c r="L476" s="73"/>
      <c r="M476" s="73"/>
      <c r="N476" s="73"/>
      <c r="O476" s="73"/>
      <c r="P476" s="90"/>
      <c r="Q476" s="90"/>
      <c r="R476" s="90"/>
      <c r="S476" s="90"/>
      <c r="T476" s="90"/>
      <c r="U476" s="90"/>
      <c r="V476" s="90"/>
      <c r="W476" s="90"/>
      <c r="X476" s="91"/>
      <c r="Y476" s="73"/>
      <c r="Z476" s="73"/>
      <c r="AA476" s="73"/>
    </row>
    <row r="477" spans="1:27" ht="15.75" customHeight="1" x14ac:dyDescent="0.25">
      <c r="A477" s="73"/>
      <c r="B477" s="73"/>
      <c r="C477" s="73"/>
      <c r="D477" s="97"/>
      <c r="E477" s="73"/>
      <c r="F477" s="73"/>
      <c r="G477" s="73"/>
      <c r="H477" s="73"/>
      <c r="I477" s="73"/>
      <c r="J477" s="73"/>
      <c r="K477" s="78"/>
      <c r="L477" s="73"/>
      <c r="M477" s="73"/>
      <c r="N477" s="73"/>
      <c r="O477" s="73"/>
      <c r="P477" s="90"/>
      <c r="Q477" s="90"/>
      <c r="R477" s="90"/>
      <c r="S477" s="90"/>
      <c r="T477" s="90"/>
      <c r="U477" s="90"/>
      <c r="V477" s="90"/>
      <c r="W477" s="90"/>
      <c r="X477" s="91"/>
      <c r="Y477" s="73"/>
      <c r="Z477" s="73"/>
      <c r="AA477" s="73"/>
    </row>
    <row r="478" spans="1:27" ht="15.75" customHeight="1" x14ac:dyDescent="0.25">
      <c r="A478" s="73"/>
      <c r="B478" s="73"/>
      <c r="C478" s="73"/>
      <c r="D478" s="97"/>
      <c r="E478" s="73"/>
      <c r="F478" s="73"/>
      <c r="G478" s="73"/>
      <c r="H478" s="73"/>
      <c r="I478" s="73"/>
      <c r="J478" s="73"/>
      <c r="K478" s="78"/>
      <c r="L478" s="73"/>
      <c r="M478" s="73"/>
      <c r="N478" s="73"/>
      <c r="O478" s="73"/>
      <c r="P478" s="90"/>
      <c r="Q478" s="90"/>
      <c r="R478" s="90"/>
      <c r="S478" s="90"/>
      <c r="T478" s="90"/>
      <c r="U478" s="90"/>
      <c r="V478" s="90"/>
      <c r="W478" s="90"/>
      <c r="X478" s="91"/>
      <c r="Y478" s="73"/>
      <c r="Z478" s="73"/>
      <c r="AA478" s="73"/>
    </row>
    <row r="479" spans="1:27" ht="15.75" customHeight="1" x14ac:dyDescent="0.25">
      <c r="A479" s="73"/>
      <c r="B479" s="73"/>
      <c r="C479" s="73"/>
      <c r="D479" s="97"/>
      <c r="E479" s="73"/>
      <c r="F479" s="73"/>
      <c r="G479" s="73"/>
      <c r="H479" s="73"/>
      <c r="I479" s="73"/>
      <c r="J479" s="73"/>
      <c r="K479" s="78"/>
      <c r="L479" s="73"/>
      <c r="M479" s="73"/>
      <c r="N479" s="73"/>
      <c r="O479" s="73"/>
      <c r="P479" s="90"/>
      <c r="Q479" s="90"/>
      <c r="R479" s="90"/>
      <c r="S479" s="90"/>
      <c r="T479" s="90"/>
      <c r="U479" s="90"/>
      <c r="V479" s="90"/>
      <c r="W479" s="90"/>
      <c r="X479" s="91"/>
      <c r="Y479" s="73"/>
      <c r="Z479" s="73"/>
      <c r="AA479" s="73"/>
    </row>
    <row r="480" spans="1:27" ht="15.75" customHeight="1" x14ac:dyDescent="0.25">
      <c r="A480" s="73"/>
      <c r="B480" s="73"/>
      <c r="C480" s="73"/>
      <c r="D480" s="97"/>
      <c r="E480" s="73"/>
      <c r="F480" s="73"/>
      <c r="G480" s="73"/>
      <c r="H480" s="73"/>
      <c r="I480" s="73"/>
      <c r="J480" s="73"/>
      <c r="K480" s="78"/>
      <c r="L480" s="73"/>
      <c r="M480" s="73"/>
      <c r="N480" s="73"/>
      <c r="O480" s="73"/>
      <c r="P480" s="90"/>
      <c r="Q480" s="90"/>
      <c r="R480" s="90"/>
      <c r="S480" s="90"/>
      <c r="T480" s="90"/>
      <c r="U480" s="90"/>
      <c r="V480" s="90"/>
      <c r="W480" s="90"/>
      <c r="X480" s="91"/>
      <c r="Y480" s="73"/>
      <c r="Z480" s="73"/>
      <c r="AA480" s="73"/>
    </row>
    <row r="481" spans="1:27" ht="15.75" customHeight="1" x14ac:dyDescent="0.25">
      <c r="A481" s="73"/>
      <c r="B481" s="73"/>
      <c r="C481" s="73"/>
      <c r="D481" s="97"/>
      <c r="E481" s="73"/>
      <c r="F481" s="73"/>
      <c r="G481" s="73"/>
      <c r="H481" s="73"/>
      <c r="I481" s="73"/>
      <c r="J481" s="73"/>
      <c r="K481" s="78"/>
      <c r="L481" s="73"/>
      <c r="M481" s="73"/>
      <c r="N481" s="73"/>
      <c r="O481" s="73"/>
      <c r="P481" s="90"/>
      <c r="Q481" s="90"/>
      <c r="R481" s="90"/>
      <c r="S481" s="90"/>
      <c r="T481" s="90"/>
      <c r="U481" s="90"/>
      <c r="V481" s="90"/>
      <c r="W481" s="90"/>
      <c r="X481" s="91"/>
      <c r="Y481" s="73"/>
      <c r="Z481" s="73"/>
      <c r="AA481" s="73"/>
    </row>
    <row r="482" spans="1:27" ht="15.75" customHeight="1" x14ac:dyDescent="0.25">
      <c r="A482" s="73"/>
      <c r="B482" s="73"/>
      <c r="C482" s="73"/>
      <c r="D482" s="97"/>
      <c r="E482" s="73"/>
      <c r="F482" s="73"/>
      <c r="G482" s="73"/>
      <c r="H482" s="73"/>
      <c r="I482" s="73"/>
      <c r="J482" s="73"/>
      <c r="K482" s="78"/>
      <c r="L482" s="73"/>
      <c r="M482" s="73"/>
      <c r="N482" s="73"/>
      <c r="O482" s="73"/>
      <c r="P482" s="90"/>
      <c r="Q482" s="90"/>
      <c r="R482" s="90"/>
      <c r="S482" s="90"/>
      <c r="T482" s="90"/>
      <c r="U482" s="90"/>
      <c r="V482" s="90"/>
      <c r="W482" s="90"/>
      <c r="X482" s="91"/>
      <c r="Y482" s="73"/>
      <c r="Z482" s="73"/>
      <c r="AA482" s="73"/>
    </row>
    <row r="483" spans="1:27" ht="15.75" customHeight="1" x14ac:dyDescent="0.25">
      <c r="A483" s="73"/>
      <c r="B483" s="73"/>
      <c r="C483" s="73"/>
      <c r="D483" s="97"/>
      <c r="E483" s="73"/>
      <c r="F483" s="73"/>
      <c r="G483" s="73"/>
      <c r="H483" s="73"/>
      <c r="I483" s="73"/>
      <c r="J483" s="73"/>
      <c r="K483" s="78"/>
      <c r="L483" s="73"/>
      <c r="M483" s="73"/>
      <c r="N483" s="73"/>
      <c r="O483" s="73"/>
      <c r="P483" s="90"/>
      <c r="Q483" s="90"/>
      <c r="R483" s="90"/>
      <c r="S483" s="90"/>
      <c r="T483" s="90"/>
      <c r="U483" s="90"/>
      <c r="V483" s="90"/>
      <c r="W483" s="90"/>
      <c r="X483" s="91"/>
      <c r="Y483" s="73"/>
      <c r="Z483" s="73"/>
      <c r="AA483" s="73"/>
    </row>
    <row r="484" spans="1:27" ht="15.75" customHeight="1" x14ac:dyDescent="0.25">
      <c r="A484" s="73"/>
      <c r="B484" s="73"/>
      <c r="C484" s="73"/>
      <c r="D484" s="97"/>
      <c r="E484" s="73"/>
      <c r="F484" s="73"/>
      <c r="G484" s="73"/>
      <c r="H484" s="73"/>
      <c r="I484" s="73"/>
      <c r="J484" s="73"/>
      <c r="K484" s="78"/>
      <c r="L484" s="73"/>
      <c r="M484" s="73"/>
      <c r="N484" s="73"/>
      <c r="O484" s="73"/>
      <c r="P484" s="90"/>
      <c r="Q484" s="90"/>
      <c r="R484" s="90"/>
      <c r="S484" s="90"/>
      <c r="T484" s="90"/>
      <c r="U484" s="90"/>
      <c r="V484" s="90"/>
      <c r="W484" s="90"/>
      <c r="X484" s="91"/>
      <c r="Y484" s="73"/>
      <c r="Z484" s="73"/>
      <c r="AA484" s="73"/>
    </row>
    <row r="485" spans="1:27" ht="15.75" customHeight="1" x14ac:dyDescent="0.25">
      <c r="A485" s="73"/>
      <c r="B485" s="73"/>
      <c r="C485" s="73"/>
      <c r="D485" s="97"/>
      <c r="E485" s="73"/>
      <c r="F485" s="73"/>
      <c r="G485" s="73"/>
      <c r="H485" s="73"/>
      <c r="I485" s="73"/>
      <c r="J485" s="73"/>
      <c r="K485" s="78"/>
      <c r="L485" s="73"/>
      <c r="M485" s="73"/>
      <c r="N485" s="73"/>
      <c r="O485" s="73"/>
      <c r="P485" s="90"/>
      <c r="Q485" s="90"/>
      <c r="R485" s="90"/>
      <c r="S485" s="90"/>
      <c r="T485" s="90"/>
      <c r="U485" s="90"/>
      <c r="V485" s="90"/>
      <c r="W485" s="90"/>
      <c r="X485" s="91"/>
      <c r="Y485" s="73"/>
      <c r="Z485" s="73"/>
      <c r="AA485" s="73"/>
    </row>
    <row r="486" spans="1:27" ht="15.75" customHeight="1" x14ac:dyDescent="0.25">
      <c r="A486" s="73"/>
      <c r="B486" s="73"/>
      <c r="C486" s="73"/>
      <c r="D486" s="97"/>
      <c r="E486" s="73"/>
      <c r="F486" s="73"/>
      <c r="G486" s="73"/>
      <c r="H486" s="73"/>
      <c r="I486" s="73"/>
      <c r="J486" s="73"/>
      <c r="K486" s="78"/>
      <c r="L486" s="73"/>
      <c r="M486" s="73"/>
      <c r="N486" s="73"/>
      <c r="O486" s="73"/>
      <c r="P486" s="90"/>
      <c r="Q486" s="90"/>
      <c r="R486" s="90"/>
      <c r="S486" s="90"/>
      <c r="T486" s="90"/>
      <c r="U486" s="90"/>
      <c r="V486" s="90"/>
      <c r="W486" s="90"/>
      <c r="X486" s="91"/>
      <c r="Y486" s="73"/>
      <c r="Z486" s="73"/>
      <c r="AA486" s="73"/>
    </row>
    <row r="487" spans="1:27" ht="15.75" customHeight="1" x14ac:dyDescent="0.25">
      <c r="A487" s="73"/>
      <c r="B487" s="73"/>
      <c r="C487" s="73"/>
      <c r="D487" s="97"/>
      <c r="E487" s="73"/>
      <c r="F487" s="73"/>
      <c r="G487" s="73"/>
      <c r="H487" s="73"/>
      <c r="I487" s="73"/>
      <c r="J487" s="73"/>
      <c r="K487" s="78"/>
      <c r="L487" s="73"/>
      <c r="M487" s="73"/>
      <c r="N487" s="73"/>
      <c r="O487" s="73"/>
      <c r="P487" s="90"/>
      <c r="Q487" s="90"/>
      <c r="R487" s="90"/>
      <c r="S487" s="90"/>
      <c r="T487" s="90"/>
      <c r="U487" s="90"/>
      <c r="V487" s="90"/>
      <c r="W487" s="90"/>
      <c r="X487" s="91"/>
      <c r="Y487" s="73"/>
      <c r="Z487" s="73"/>
      <c r="AA487" s="73"/>
    </row>
    <row r="488" spans="1:27" ht="15.75" customHeight="1" x14ac:dyDescent="0.25">
      <c r="A488" s="73"/>
      <c r="B488" s="73"/>
      <c r="C488" s="73"/>
      <c r="D488" s="97"/>
      <c r="E488" s="73"/>
      <c r="F488" s="73"/>
      <c r="G488" s="73"/>
      <c r="H488" s="73"/>
      <c r="I488" s="73"/>
      <c r="J488" s="73"/>
      <c r="K488" s="78"/>
      <c r="L488" s="73"/>
      <c r="M488" s="73"/>
      <c r="N488" s="73"/>
      <c r="O488" s="73"/>
      <c r="P488" s="90"/>
      <c r="Q488" s="90"/>
      <c r="R488" s="90"/>
      <c r="S488" s="90"/>
      <c r="T488" s="90"/>
      <c r="U488" s="90"/>
      <c r="V488" s="90"/>
      <c r="W488" s="90"/>
      <c r="X488" s="91"/>
      <c r="Y488" s="73"/>
      <c r="Z488" s="73"/>
      <c r="AA488" s="73"/>
    </row>
    <row r="489" spans="1:27" ht="15.75" customHeight="1" x14ac:dyDescent="0.25">
      <c r="A489" s="73"/>
      <c r="B489" s="73"/>
      <c r="C489" s="73"/>
      <c r="D489" s="97"/>
      <c r="E489" s="73"/>
      <c r="F489" s="73"/>
      <c r="G489" s="73"/>
      <c r="H489" s="73"/>
      <c r="I489" s="73"/>
      <c r="J489" s="73"/>
      <c r="K489" s="78"/>
      <c r="L489" s="73"/>
      <c r="M489" s="73"/>
      <c r="N489" s="73"/>
      <c r="O489" s="73"/>
      <c r="P489" s="90"/>
      <c r="Q489" s="90"/>
      <c r="R489" s="90"/>
      <c r="S489" s="90"/>
      <c r="T489" s="90"/>
      <c r="U489" s="90"/>
      <c r="V489" s="90"/>
      <c r="W489" s="90"/>
      <c r="X489" s="91"/>
      <c r="Y489" s="73"/>
      <c r="Z489" s="73"/>
      <c r="AA489" s="73"/>
    </row>
    <row r="490" spans="1:27" ht="15.75" customHeight="1" x14ac:dyDescent="0.25">
      <c r="A490" s="73"/>
      <c r="B490" s="73"/>
      <c r="C490" s="73"/>
      <c r="D490" s="97"/>
      <c r="E490" s="73"/>
      <c r="F490" s="73"/>
      <c r="G490" s="73"/>
      <c r="H490" s="73"/>
      <c r="I490" s="73"/>
      <c r="J490" s="73"/>
      <c r="K490" s="78"/>
      <c r="L490" s="73"/>
      <c r="M490" s="73"/>
      <c r="N490" s="73"/>
      <c r="O490" s="73"/>
      <c r="P490" s="90"/>
      <c r="Q490" s="90"/>
      <c r="R490" s="90"/>
      <c r="S490" s="90"/>
      <c r="T490" s="90"/>
      <c r="U490" s="90"/>
      <c r="V490" s="90"/>
      <c r="W490" s="90"/>
      <c r="X490" s="91"/>
      <c r="Y490" s="73"/>
      <c r="Z490" s="73"/>
      <c r="AA490" s="73"/>
    </row>
    <row r="491" spans="1:27" ht="15.75" customHeight="1" x14ac:dyDescent="0.25">
      <c r="A491" s="73"/>
      <c r="B491" s="73"/>
      <c r="C491" s="73"/>
      <c r="D491" s="97"/>
      <c r="E491" s="73"/>
      <c r="F491" s="73"/>
      <c r="G491" s="73"/>
      <c r="H491" s="73"/>
      <c r="I491" s="73"/>
      <c r="J491" s="73"/>
      <c r="K491" s="78"/>
      <c r="L491" s="73"/>
      <c r="M491" s="73"/>
      <c r="N491" s="73"/>
      <c r="O491" s="73"/>
      <c r="P491" s="90"/>
      <c r="Q491" s="90"/>
      <c r="R491" s="90"/>
      <c r="S491" s="90"/>
      <c r="T491" s="90"/>
      <c r="U491" s="90"/>
      <c r="V491" s="90"/>
      <c r="W491" s="90"/>
      <c r="X491" s="91"/>
      <c r="Y491" s="73"/>
      <c r="Z491" s="73"/>
      <c r="AA491" s="73"/>
    </row>
    <row r="492" spans="1:27" ht="15.75" customHeight="1" x14ac:dyDescent="0.25">
      <c r="A492" s="73"/>
      <c r="B492" s="73"/>
      <c r="C492" s="73"/>
      <c r="D492" s="97"/>
      <c r="E492" s="73"/>
      <c r="F492" s="73"/>
      <c r="G492" s="73"/>
      <c r="H492" s="73"/>
      <c r="I492" s="73"/>
      <c r="J492" s="73"/>
      <c r="K492" s="78"/>
      <c r="L492" s="73"/>
      <c r="M492" s="73"/>
      <c r="N492" s="73"/>
      <c r="O492" s="73"/>
      <c r="P492" s="90"/>
      <c r="Q492" s="90"/>
      <c r="R492" s="90"/>
      <c r="S492" s="90"/>
      <c r="T492" s="90"/>
      <c r="U492" s="90"/>
      <c r="V492" s="90"/>
      <c r="W492" s="90"/>
      <c r="X492" s="91"/>
      <c r="Y492" s="73"/>
      <c r="Z492" s="73"/>
      <c r="AA492" s="73"/>
    </row>
    <row r="493" spans="1:27" ht="15.75" customHeight="1" x14ac:dyDescent="0.25">
      <c r="A493" s="73"/>
      <c r="B493" s="73"/>
      <c r="C493" s="73"/>
      <c r="D493" s="97"/>
      <c r="E493" s="73"/>
      <c r="F493" s="73"/>
      <c r="G493" s="73"/>
      <c r="H493" s="73"/>
      <c r="I493" s="73"/>
      <c r="J493" s="73"/>
      <c r="K493" s="78"/>
      <c r="L493" s="73"/>
      <c r="M493" s="73"/>
      <c r="N493" s="73"/>
      <c r="O493" s="73"/>
      <c r="P493" s="90"/>
      <c r="Q493" s="90"/>
      <c r="R493" s="90"/>
      <c r="S493" s="90"/>
      <c r="T493" s="90"/>
      <c r="U493" s="90"/>
      <c r="V493" s="90"/>
      <c r="W493" s="90"/>
      <c r="X493" s="91"/>
      <c r="Y493" s="73"/>
      <c r="Z493" s="73"/>
      <c r="AA493" s="73"/>
    </row>
    <row r="494" spans="1:27" ht="15.75" customHeight="1" x14ac:dyDescent="0.25">
      <c r="A494" s="73"/>
      <c r="B494" s="73"/>
      <c r="C494" s="73"/>
      <c r="D494" s="97"/>
      <c r="E494" s="73"/>
      <c r="F494" s="73"/>
      <c r="G494" s="73"/>
      <c r="H494" s="73"/>
      <c r="I494" s="73"/>
      <c r="J494" s="73"/>
      <c r="K494" s="78"/>
      <c r="L494" s="73"/>
      <c r="M494" s="73"/>
      <c r="N494" s="73"/>
      <c r="O494" s="73"/>
      <c r="P494" s="90"/>
      <c r="Q494" s="90"/>
      <c r="R494" s="90"/>
      <c r="S494" s="90"/>
      <c r="T494" s="90"/>
      <c r="U494" s="90"/>
      <c r="V494" s="90"/>
      <c r="W494" s="90"/>
      <c r="X494" s="91"/>
      <c r="Y494" s="73"/>
      <c r="Z494" s="73"/>
      <c r="AA494" s="73"/>
    </row>
    <row r="495" spans="1:27" ht="15.75" customHeight="1" x14ac:dyDescent="0.25">
      <c r="A495" s="73"/>
      <c r="B495" s="73"/>
      <c r="C495" s="73"/>
      <c r="D495" s="97"/>
      <c r="E495" s="73"/>
      <c r="F495" s="73"/>
      <c r="G495" s="73"/>
      <c r="H495" s="73"/>
      <c r="I495" s="73"/>
      <c r="J495" s="73"/>
      <c r="K495" s="78"/>
      <c r="L495" s="73"/>
      <c r="M495" s="73"/>
      <c r="N495" s="73"/>
      <c r="O495" s="73"/>
      <c r="P495" s="90"/>
      <c r="Q495" s="90"/>
      <c r="R495" s="90"/>
      <c r="S495" s="90"/>
      <c r="T495" s="90"/>
      <c r="U495" s="90"/>
      <c r="V495" s="90"/>
      <c r="W495" s="90"/>
      <c r="X495" s="91"/>
      <c r="Y495" s="73"/>
      <c r="Z495" s="73"/>
      <c r="AA495" s="73"/>
    </row>
    <row r="496" spans="1:27" ht="15.75" customHeight="1" x14ac:dyDescent="0.25">
      <c r="A496" s="73"/>
      <c r="B496" s="73"/>
      <c r="C496" s="73"/>
      <c r="D496" s="97"/>
      <c r="E496" s="73"/>
      <c r="F496" s="73"/>
      <c r="G496" s="73"/>
      <c r="H496" s="73"/>
      <c r="I496" s="73"/>
      <c r="J496" s="73"/>
      <c r="K496" s="78"/>
      <c r="L496" s="73"/>
      <c r="M496" s="73"/>
      <c r="N496" s="73"/>
      <c r="O496" s="73"/>
      <c r="P496" s="90"/>
      <c r="Q496" s="90"/>
      <c r="R496" s="90"/>
      <c r="S496" s="90"/>
      <c r="T496" s="90"/>
      <c r="U496" s="90"/>
      <c r="V496" s="90"/>
      <c r="W496" s="90"/>
      <c r="X496" s="91"/>
      <c r="Y496" s="73"/>
      <c r="Z496" s="73"/>
      <c r="AA496" s="73"/>
    </row>
    <row r="497" spans="1:27" ht="15.75" customHeight="1" x14ac:dyDescent="0.25">
      <c r="A497" s="73"/>
      <c r="B497" s="73"/>
      <c r="C497" s="73"/>
      <c r="D497" s="97"/>
      <c r="E497" s="73"/>
      <c r="F497" s="73"/>
      <c r="G497" s="73"/>
      <c r="H497" s="73"/>
      <c r="I497" s="73"/>
      <c r="J497" s="73"/>
      <c r="K497" s="78"/>
      <c r="L497" s="73"/>
      <c r="M497" s="73"/>
      <c r="N497" s="73"/>
      <c r="O497" s="73"/>
      <c r="P497" s="90"/>
      <c r="Q497" s="90"/>
      <c r="R497" s="90"/>
      <c r="S497" s="90"/>
      <c r="T497" s="90"/>
      <c r="U497" s="90"/>
      <c r="V497" s="90"/>
      <c r="W497" s="90"/>
      <c r="X497" s="91"/>
      <c r="Y497" s="73"/>
      <c r="Z497" s="73"/>
      <c r="AA497" s="73"/>
    </row>
    <row r="498" spans="1:27" ht="15.75" customHeight="1" x14ac:dyDescent="0.25">
      <c r="A498" s="73"/>
      <c r="B498" s="73"/>
      <c r="C498" s="73"/>
      <c r="D498" s="97"/>
      <c r="E498" s="73"/>
      <c r="F498" s="73"/>
      <c r="G498" s="73"/>
      <c r="H498" s="73"/>
      <c r="I498" s="73"/>
      <c r="J498" s="73"/>
      <c r="K498" s="78"/>
      <c r="L498" s="73"/>
      <c r="M498" s="73"/>
      <c r="N498" s="73"/>
      <c r="O498" s="73"/>
      <c r="P498" s="90"/>
      <c r="Q498" s="90"/>
      <c r="R498" s="90"/>
      <c r="S498" s="90"/>
      <c r="T498" s="90"/>
      <c r="U498" s="90"/>
      <c r="V498" s="90"/>
      <c r="W498" s="90"/>
      <c r="X498" s="91"/>
      <c r="Y498" s="73"/>
      <c r="Z498" s="73"/>
      <c r="AA498" s="73"/>
    </row>
    <row r="499" spans="1:27" ht="15.75" customHeight="1" x14ac:dyDescent="0.25">
      <c r="A499" s="73"/>
      <c r="B499" s="73"/>
      <c r="C499" s="73"/>
      <c r="D499" s="97"/>
      <c r="E499" s="73"/>
      <c r="F499" s="73"/>
      <c r="G499" s="73"/>
      <c r="H499" s="73"/>
      <c r="I499" s="73"/>
      <c r="J499" s="73"/>
      <c r="K499" s="78"/>
      <c r="L499" s="73"/>
      <c r="M499" s="73"/>
      <c r="N499" s="73"/>
      <c r="O499" s="73"/>
      <c r="P499" s="90"/>
      <c r="Q499" s="90"/>
      <c r="R499" s="90"/>
      <c r="S499" s="90"/>
      <c r="T499" s="90"/>
      <c r="U499" s="90"/>
      <c r="V499" s="90"/>
      <c r="W499" s="90"/>
      <c r="X499" s="91"/>
      <c r="Y499" s="73"/>
      <c r="Z499" s="73"/>
      <c r="AA499" s="73"/>
    </row>
    <row r="500" spans="1:27" ht="15.75" customHeight="1" x14ac:dyDescent="0.25">
      <c r="A500" s="73"/>
      <c r="B500" s="73"/>
      <c r="C500" s="73"/>
      <c r="D500" s="97"/>
      <c r="E500" s="73"/>
      <c r="F500" s="73"/>
      <c r="G500" s="73"/>
      <c r="H500" s="73"/>
      <c r="I500" s="73"/>
      <c r="J500" s="73"/>
      <c r="K500" s="78"/>
      <c r="L500" s="73"/>
      <c r="M500" s="73"/>
      <c r="N500" s="73"/>
      <c r="O500" s="73"/>
      <c r="P500" s="90"/>
      <c r="Q500" s="90"/>
      <c r="R500" s="90"/>
      <c r="S500" s="90"/>
      <c r="T500" s="90"/>
      <c r="U500" s="90"/>
      <c r="V500" s="90"/>
      <c r="W500" s="90"/>
      <c r="X500" s="91"/>
      <c r="Y500" s="73"/>
      <c r="Z500" s="73"/>
      <c r="AA500" s="73"/>
    </row>
    <row r="501" spans="1:27" ht="15.75" customHeight="1" x14ac:dyDescent="0.25">
      <c r="A501" s="73"/>
      <c r="B501" s="73"/>
      <c r="C501" s="73"/>
      <c r="D501" s="97"/>
      <c r="E501" s="73"/>
      <c r="F501" s="73"/>
      <c r="G501" s="73"/>
      <c r="H501" s="73"/>
      <c r="I501" s="73"/>
      <c r="J501" s="73"/>
      <c r="K501" s="78"/>
      <c r="L501" s="73"/>
      <c r="M501" s="73"/>
      <c r="N501" s="73"/>
      <c r="O501" s="73"/>
      <c r="P501" s="90"/>
      <c r="Q501" s="90"/>
      <c r="R501" s="90"/>
      <c r="S501" s="90"/>
      <c r="T501" s="90"/>
      <c r="U501" s="90"/>
      <c r="V501" s="90"/>
      <c r="W501" s="90"/>
      <c r="X501" s="91"/>
      <c r="Y501" s="73"/>
      <c r="Z501" s="73"/>
      <c r="AA501" s="73"/>
    </row>
    <row r="502" spans="1:27" ht="15.75" customHeight="1" x14ac:dyDescent="0.25">
      <c r="A502" s="73"/>
      <c r="B502" s="73"/>
      <c r="C502" s="73"/>
      <c r="D502" s="97"/>
      <c r="E502" s="73"/>
      <c r="F502" s="73"/>
      <c r="G502" s="73"/>
      <c r="H502" s="73"/>
      <c r="I502" s="73"/>
      <c r="J502" s="73"/>
      <c r="K502" s="78"/>
      <c r="L502" s="73"/>
      <c r="M502" s="73"/>
      <c r="N502" s="73"/>
      <c r="O502" s="73"/>
      <c r="P502" s="90"/>
      <c r="Q502" s="90"/>
      <c r="R502" s="90"/>
      <c r="S502" s="90"/>
      <c r="T502" s="90"/>
      <c r="U502" s="90"/>
      <c r="V502" s="90"/>
      <c r="W502" s="90"/>
      <c r="X502" s="91"/>
      <c r="Y502" s="73"/>
      <c r="Z502" s="73"/>
      <c r="AA502" s="73"/>
    </row>
    <row r="503" spans="1:27" ht="15.75" customHeight="1" x14ac:dyDescent="0.25">
      <c r="A503" s="73"/>
      <c r="B503" s="73"/>
      <c r="C503" s="73"/>
      <c r="D503" s="97"/>
      <c r="E503" s="73"/>
      <c r="F503" s="73"/>
      <c r="G503" s="73"/>
      <c r="H503" s="73"/>
      <c r="I503" s="73"/>
      <c r="J503" s="73"/>
      <c r="K503" s="78"/>
      <c r="L503" s="73"/>
      <c r="M503" s="73"/>
      <c r="N503" s="73"/>
      <c r="O503" s="73"/>
      <c r="P503" s="90"/>
      <c r="Q503" s="90"/>
      <c r="R503" s="90"/>
      <c r="S503" s="90"/>
      <c r="T503" s="90"/>
      <c r="U503" s="90"/>
      <c r="V503" s="90"/>
      <c r="W503" s="90"/>
      <c r="X503" s="91"/>
      <c r="Y503" s="73"/>
      <c r="Z503" s="73"/>
      <c r="AA503" s="73"/>
    </row>
    <row r="504" spans="1:27" ht="15.75" customHeight="1" x14ac:dyDescent="0.25">
      <c r="A504" s="73"/>
      <c r="B504" s="73"/>
      <c r="C504" s="73"/>
      <c r="D504" s="97"/>
      <c r="E504" s="73"/>
      <c r="F504" s="73"/>
      <c r="G504" s="73"/>
      <c r="H504" s="73"/>
      <c r="I504" s="73"/>
      <c r="J504" s="73"/>
      <c r="K504" s="78"/>
      <c r="L504" s="73"/>
      <c r="M504" s="73"/>
      <c r="N504" s="73"/>
      <c r="O504" s="73"/>
      <c r="P504" s="90"/>
      <c r="Q504" s="90"/>
      <c r="R504" s="90"/>
      <c r="S504" s="90"/>
      <c r="T504" s="90"/>
      <c r="U504" s="90"/>
      <c r="V504" s="90"/>
      <c r="W504" s="90"/>
      <c r="X504" s="91"/>
      <c r="Y504" s="73"/>
      <c r="Z504" s="73"/>
      <c r="AA504" s="73"/>
    </row>
    <row r="505" spans="1:27" ht="15.75" customHeight="1" x14ac:dyDescent="0.25">
      <c r="A505" s="73"/>
      <c r="B505" s="73"/>
      <c r="C505" s="73"/>
      <c r="D505" s="97"/>
      <c r="E505" s="73"/>
      <c r="F505" s="73"/>
      <c r="G505" s="73"/>
      <c r="H505" s="73"/>
      <c r="I505" s="73"/>
      <c r="J505" s="73"/>
      <c r="K505" s="78"/>
      <c r="L505" s="73"/>
      <c r="M505" s="73"/>
      <c r="N505" s="73"/>
      <c r="O505" s="73"/>
      <c r="P505" s="90"/>
      <c r="Q505" s="90"/>
      <c r="R505" s="90"/>
      <c r="S505" s="90"/>
      <c r="T505" s="90"/>
      <c r="U505" s="90"/>
      <c r="V505" s="90"/>
      <c r="W505" s="90"/>
      <c r="X505" s="91"/>
      <c r="Y505" s="73"/>
      <c r="Z505" s="73"/>
      <c r="AA505" s="73"/>
    </row>
    <row r="506" spans="1:27" ht="15.75" customHeight="1" x14ac:dyDescent="0.25">
      <c r="A506" s="73"/>
      <c r="B506" s="73"/>
      <c r="C506" s="73"/>
      <c r="D506" s="97"/>
      <c r="E506" s="73"/>
      <c r="F506" s="73"/>
      <c r="G506" s="73"/>
      <c r="H506" s="73"/>
      <c r="I506" s="73"/>
      <c r="J506" s="73"/>
      <c r="K506" s="78"/>
      <c r="L506" s="73"/>
      <c r="M506" s="73"/>
      <c r="N506" s="73"/>
      <c r="O506" s="73"/>
      <c r="P506" s="90"/>
      <c r="Q506" s="90"/>
      <c r="R506" s="90"/>
      <c r="S506" s="90"/>
      <c r="T506" s="90"/>
      <c r="U506" s="90"/>
      <c r="V506" s="90"/>
      <c r="W506" s="90"/>
      <c r="X506" s="91"/>
      <c r="Y506" s="73"/>
      <c r="Z506" s="73"/>
      <c r="AA506" s="73"/>
    </row>
    <row r="507" spans="1:27" ht="15.75" customHeight="1" x14ac:dyDescent="0.25">
      <c r="A507" s="73"/>
      <c r="B507" s="73"/>
      <c r="C507" s="73"/>
      <c r="D507" s="97"/>
      <c r="E507" s="73"/>
      <c r="F507" s="73"/>
      <c r="G507" s="73"/>
      <c r="H507" s="73"/>
      <c r="I507" s="73"/>
      <c r="J507" s="73"/>
      <c r="K507" s="78"/>
      <c r="L507" s="73"/>
      <c r="M507" s="73"/>
      <c r="N507" s="73"/>
      <c r="O507" s="73"/>
      <c r="P507" s="90"/>
      <c r="Q507" s="90"/>
      <c r="R507" s="90"/>
      <c r="S507" s="90"/>
      <c r="T507" s="90"/>
      <c r="U507" s="90"/>
      <c r="V507" s="90"/>
      <c r="W507" s="90"/>
      <c r="X507" s="91"/>
      <c r="Y507" s="73"/>
      <c r="Z507" s="73"/>
      <c r="AA507" s="73"/>
    </row>
    <row r="508" spans="1:27" ht="15.75" customHeight="1" x14ac:dyDescent="0.25">
      <c r="A508" s="73"/>
      <c r="B508" s="73"/>
      <c r="C508" s="73"/>
      <c r="D508" s="97"/>
      <c r="E508" s="73"/>
      <c r="F508" s="73"/>
      <c r="G508" s="73"/>
      <c r="H508" s="73"/>
      <c r="I508" s="73"/>
      <c r="J508" s="73"/>
      <c r="K508" s="78"/>
      <c r="L508" s="73"/>
      <c r="M508" s="73"/>
      <c r="N508" s="73"/>
      <c r="O508" s="73"/>
      <c r="P508" s="90"/>
      <c r="Q508" s="90"/>
      <c r="R508" s="90"/>
      <c r="S508" s="90"/>
      <c r="T508" s="90"/>
      <c r="U508" s="90"/>
      <c r="V508" s="90"/>
      <c r="W508" s="90"/>
      <c r="X508" s="91"/>
      <c r="Y508" s="73"/>
      <c r="Z508" s="73"/>
      <c r="AA508" s="73"/>
    </row>
    <row r="509" spans="1:27" ht="15.75" customHeight="1" x14ac:dyDescent="0.25">
      <c r="A509" s="73"/>
      <c r="B509" s="73"/>
      <c r="C509" s="73"/>
      <c r="D509" s="97"/>
      <c r="E509" s="73"/>
      <c r="F509" s="73"/>
      <c r="G509" s="73"/>
      <c r="H509" s="73"/>
      <c r="I509" s="73"/>
      <c r="J509" s="73"/>
      <c r="K509" s="78"/>
      <c r="L509" s="73"/>
      <c r="M509" s="73"/>
      <c r="N509" s="73"/>
      <c r="O509" s="73"/>
      <c r="P509" s="90"/>
      <c r="Q509" s="90"/>
      <c r="R509" s="90"/>
      <c r="S509" s="90"/>
      <c r="T509" s="90"/>
      <c r="U509" s="90"/>
      <c r="V509" s="90"/>
      <c r="W509" s="90"/>
      <c r="X509" s="91"/>
      <c r="Y509" s="73"/>
      <c r="Z509" s="73"/>
      <c r="AA509" s="73"/>
    </row>
    <row r="510" spans="1:27" ht="15.75" customHeight="1" x14ac:dyDescent="0.25">
      <c r="A510" s="73"/>
      <c r="B510" s="73"/>
      <c r="C510" s="73"/>
      <c r="D510" s="97"/>
      <c r="E510" s="73"/>
      <c r="F510" s="73"/>
      <c r="G510" s="73"/>
      <c r="H510" s="73"/>
      <c r="I510" s="73"/>
      <c r="J510" s="73"/>
      <c r="K510" s="78"/>
      <c r="L510" s="73"/>
      <c r="M510" s="73"/>
      <c r="N510" s="73"/>
      <c r="O510" s="73"/>
      <c r="P510" s="90"/>
      <c r="Q510" s="90"/>
      <c r="R510" s="90"/>
      <c r="S510" s="90"/>
      <c r="T510" s="90"/>
      <c r="U510" s="90"/>
      <c r="V510" s="90"/>
      <c r="W510" s="90"/>
      <c r="X510" s="91"/>
      <c r="Y510" s="73"/>
      <c r="Z510" s="73"/>
      <c r="AA510" s="73"/>
    </row>
    <row r="511" spans="1:27" ht="15.75" customHeight="1" x14ac:dyDescent="0.25">
      <c r="A511" s="73"/>
      <c r="B511" s="73"/>
      <c r="C511" s="73"/>
      <c r="D511" s="97"/>
      <c r="E511" s="73"/>
      <c r="F511" s="73"/>
      <c r="G511" s="73"/>
      <c r="H511" s="73"/>
      <c r="I511" s="73"/>
      <c r="J511" s="73"/>
      <c r="K511" s="78"/>
      <c r="L511" s="73"/>
      <c r="M511" s="73"/>
      <c r="N511" s="73"/>
      <c r="O511" s="73"/>
      <c r="P511" s="90"/>
      <c r="Q511" s="90"/>
      <c r="R511" s="90"/>
      <c r="S511" s="90"/>
      <c r="T511" s="90"/>
      <c r="U511" s="90"/>
      <c r="V511" s="90"/>
      <c r="W511" s="90"/>
      <c r="X511" s="91"/>
      <c r="Y511" s="73"/>
      <c r="Z511" s="73"/>
      <c r="AA511" s="73"/>
    </row>
    <row r="512" spans="1:27" ht="15.75" customHeight="1" x14ac:dyDescent="0.25">
      <c r="A512" s="73"/>
      <c r="B512" s="73"/>
      <c r="C512" s="73"/>
      <c r="D512" s="97"/>
      <c r="E512" s="73"/>
      <c r="F512" s="73"/>
      <c r="G512" s="73"/>
      <c r="H512" s="73"/>
      <c r="I512" s="73"/>
      <c r="J512" s="73"/>
      <c r="K512" s="78"/>
      <c r="L512" s="73"/>
      <c r="M512" s="73"/>
      <c r="N512" s="73"/>
      <c r="O512" s="73"/>
      <c r="P512" s="90"/>
      <c r="Q512" s="90"/>
      <c r="R512" s="90"/>
      <c r="S512" s="90"/>
      <c r="T512" s="90"/>
      <c r="U512" s="90"/>
      <c r="V512" s="90"/>
      <c r="W512" s="90"/>
      <c r="X512" s="91"/>
      <c r="Y512" s="73"/>
      <c r="Z512" s="73"/>
      <c r="AA512" s="73"/>
    </row>
    <row r="513" spans="1:27" ht="15.75" customHeight="1" x14ac:dyDescent="0.25">
      <c r="A513" s="73"/>
      <c r="B513" s="73"/>
      <c r="C513" s="73"/>
      <c r="D513" s="97"/>
      <c r="E513" s="73"/>
      <c r="F513" s="73"/>
      <c r="G513" s="73"/>
      <c r="H513" s="73"/>
      <c r="I513" s="73"/>
      <c r="J513" s="73"/>
      <c r="K513" s="78"/>
      <c r="L513" s="73"/>
      <c r="M513" s="73"/>
      <c r="N513" s="73"/>
      <c r="O513" s="73"/>
      <c r="P513" s="90"/>
      <c r="Q513" s="90"/>
      <c r="R513" s="90"/>
      <c r="S513" s="90"/>
      <c r="T513" s="90"/>
      <c r="U513" s="90"/>
      <c r="V513" s="90"/>
      <c r="W513" s="90"/>
      <c r="X513" s="91"/>
      <c r="Y513" s="73"/>
      <c r="Z513" s="73"/>
      <c r="AA513" s="73"/>
    </row>
    <row r="514" spans="1:27" ht="15.75" customHeight="1" x14ac:dyDescent="0.25">
      <c r="A514" s="73"/>
      <c r="B514" s="73"/>
      <c r="C514" s="73"/>
      <c r="D514" s="97"/>
      <c r="E514" s="73"/>
      <c r="F514" s="73"/>
      <c r="G514" s="73"/>
      <c r="H514" s="73"/>
      <c r="I514" s="73"/>
      <c r="J514" s="73"/>
      <c r="K514" s="78"/>
      <c r="L514" s="73"/>
      <c r="M514" s="73"/>
      <c r="N514" s="73"/>
      <c r="O514" s="73"/>
      <c r="P514" s="90"/>
      <c r="Q514" s="90"/>
      <c r="R514" s="90"/>
      <c r="S514" s="90"/>
      <c r="T514" s="90"/>
      <c r="U514" s="90"/>
      <c r="V514" s="90"/>
      <c r="W514" s="90"/>
      <c r="X514" s="91"/>
      <c r="Y514" s="73"/>
      <c r="Z514" s="73"/>
      <c r="AA514" s="73"/>
    </row>
    <row r="515" spans="1:27" ht="15.75" customHeight="1" x14ac:dyDescent="0.25">
      <c r="A515" s="73"/>
      <c r="B515" s="73"/>
      <c r="C515" s="73"/>
      <c r="D515" s="97"/>
      <c r="E515" s="73"/>
      <c r="F515" s="73"/>
      <c r="G515" s="73"/>
      <c r="H515" s="73"/>
      <c r="I515" s="73"/>
      <c r="J515" s="73"/>
      <c r="K515" s="78"/>
      <c r="L515" s="73"/>
      <c r="M515" s="73"/>
      <c r="N515" s="73"/>
      <c r="O515" s="73"/>
      <c r="P515" s="90"/>
      <c r="Q515" s="90"/>
      <c r="R515" s="90"/>
      <c r="S515" s="90"/>
      <c r="T515" s="90"/>
      <c r="U515" s="90"/>
      <c r="V515" s="90"/>
      <c r="W515" s="90"/>
      <c r="X515" s="91"/>
      <c r="Y515" s="73"/>
      <c r="Z515" s="73"/>
      <c r="AA515" s="73"/>
    </row>
    <row r="516" spans="1:27" ht="15.75" customHeight="1" x14ac:dyDescent="0.25">
      <c r="A516" s="73"/>
      <c r="B516" s="73"/>
      <c r="C516" s="73"/>
      <c r="D516" s="97"/>
      <c r="E516" s="73"/>
      <c r="F516" s="73"/>
      <c r="G516" s="73"/>
      <c r="H516" s="73"/>
      <c r="I516" s="73"/>
      <c r="J516" s="73"/>
      <c r="K516" s="78"/>
      <c r="L516" s="73"/>
      <c r="M516" s="73"/>
      <c r="N516" s="73"/>
      <c r="O516" s="73"/>
      <c r="P516" s="90"/>
      <c r="Q516" s="90"/>
      <c r="R516" s="90"/>
      <c r="S516" s="90"/>
      <c r="T516" s="90"/>
      <c r="U516" s="90"/>
      <c r="V516" s="90"/>
      <c r="W516" s="90"/>
      <c r="X516" s="91"/>
      <c r="Y516" s="73"/>
      <c r="Z516" s="73"/>
      <c r="AA516" s="73"/>
    </row>
    <row r="517" spans="1:27" ht="15.75" customHeight="1" x14ac:dyDescent="0.25">
      <c r="A517" s="73"/>
      <c r="B517" s="73"/>
      <c r="C517" s="73"/>
      <c r="D517" s="97"/>
      <c r="E517" s="73"/>
      <c r="F517" s="73"/>
      <c r="G517" s="73"/>
      <c r="H517" s="73"/>
      <c r="I517" s="73"/>
      <c r="J517" s="73"/>
      <c r="K517" s="78"/>
      <c r="L517" s="73"/>
      <c r="M517" s="73"/>
      <c r="N517" s="73"/>
      <c r="O517" s="73"/>
      <c r="P517" s="90"/>
      <c r="Q517" s="90"/>
      <c r="R517" s="90"/>
      <c r="S517" s="90"/>
      <c r="T517" s="90"/>
      <c r="U517" s="90"/>
      <c r="V517" s="90"/>
      <c r="W517" s="90"/>
      <c r="X517" s="91"/>
      <c r="Y517" s="73"/>
      <c r="Z517" s="73"/>
      <c r="AA517" s="73"/>
    </row>
    <row r="518" spans="1:27" ht="15.75" customHeight="1" x14ac:dyDescent="0.25">
      <c r="A518" s="73"/>
      <c r="B518" s="73"/>
      <c r="C518" s="73"/>
      <c r="D518" s="97"/>
      <c r="E518" s="73"/>
      <c r="F518" s="73"/>
      <c r="G518" s="73"/>
      <c r="H518" s="73"/>
      <c r="I518" s="73"/>
      <c r="J518" s="73"/>
      <c r="K518" s="78"/>
      <c r="L518" s="73"/>
      <c r="M518" s="73"/>
      <c r="N518" s="73"/>
      <c r="O518" s="73"/>
      <c r="P518" s="90"/>
      <c r="Q518" s="90"/>
      <c r="R518" s="90"/>
      <c r="S518" s="90"/>
      <c r="T518" s="90"/>
      <c r="U518" s="90"/>
      <c r="V518" s="90"/>
      <c r="W518" s="90"/>
      <c r="X518" s="91"/>
      <c r="Y518" s="73"/>
      <c r="Z518" s="73"/>
      <c r="AA518" s="73"/>
    </row>
    <row r="519" spans="1:27" ht="15.75" customHeight="1" x14ac:dyDescent="0.25">
      <c r="A519" s="73"/>
      <c r="B519" s="73"/>
      <c r="C519" s="73"/>
      <c r="D519" s="97"/>
      <c r="E519" s="73"/>
      <c r="F519" s="73"/>
      <c r="G519" s="73"/>
      <c r="H519" s="73"/>
      <c r="I519" s="73"/>
      <c r="J519" s="73"/>
      <c r="K519" s="78"/>
      <c r="L519" s="73"/>
      <c r="M519" s="73"/>
      <c r="N519" s="73"/>
      <c r="O519" s="73"/>
      <c r="P519" s="90"/>
      <c r="Q519" s="90"/>
      <c r="R519" s="90"/>
      <c r="S519" s="90"/>
      <c r="T519" s="90"/>
      <c r="U519" s="90"/>
      <c r="V519" s="90"/>
      <c r="W519" s="90"/>
      <c r="X519" s="91"/>
      <c r="Y519" s="73"/>
      <c r="Z519" s="73"/>
      <c r="AA519" s="73"/>
    </row>
    <row r="520" spans="1:27" ht="15.75" customHeight="1" x14ac:dyDescent="0.25">
      <c r="A520" s="73"/>
      <c r="B520" s="73"/>
      <c r="C520" s="73"/>
      <c r="D520" s="97"/>
      <c r="E520" s="73"/>
      <c r="F520" s="73"/>
      <c r="G520" s="73"/>
      <c r="H520" s="73"/>
      <c r="I520" s="73"/>
      <c r="J520" s="73"/>
      <c r="K520" s="78"/>
      <c r="L520" s="73"/>
      <c r="M520" s="73"/>
      <c r="N520" s="73"/>
      <c r="O520" s="73"/>
      <c r="P520" s="90"/>
      <c r="Q520" s="90"/>
      <c r="R520" s="90"/>
      <c r="S520" s="90"/>
      <c r="T520" s="90"/>
      <c r="U520" s="90"/>
      <c r="V520" s="90"/>
      <c r="W520" s="90"/>
      <c r="X520" s="91"/>
      <c r="Y520" s="73"/>
      <c r="Z520" s="73"/>
      <c r="AA520" s="73"/>
    </row>
    <row r="521" spans="1:27" ht="15.75" customHeight="1" x14ac:dyDescent="0.25">
      <c r="A521" s="73"/>
      <c r="B521" s="73"/>
      <c r="C521" s="73"/>
      <c r="D521" s="97"/>
      <c r="E521" s="73"/>
      <c r="F521" s="73"/>
      <c r="G521" s="73"/>
      <c r="H521" s="73"/>
      <c r="I521" s="73"/>
      <c r="J521" s="73"/>
      <c r="K521" s="78"/>
      <c r="L521" s="73"/>
      <c r="M521" s="73"/>
      <c r="N521" s="73"/>
      <c r="O521" s="73"/>
      <c r="P521" s="90"/>
      <c r="Q521" s="90"/>
      <c r="R521" s="90"/>
      <c r="S521" s="90"/>
      <c r="T521" s="90"/>
      <c r="U521" s="90"/>
      <c r="V521" s="90"/>
      <c r="W521" s="90"/>
      <c r="X521" s="91"/>
      <c r="Y521" s="73"/>
      <c r="Z521" s="73"/>
      <c r="AA521" s="73"/>
    </row>
    <row r="522" spans="1:27" ht="15.75" customHeight="1" x14ac:dyDescent="0.25">
      <c r="A522" s="73"/>
      <c r="B522" s="73"/>
      <c r="C522" s="73"/>
      <c r="D522" s="97"/>
      <c r="E522" s="73"/>
      <c r="F522" s="73"/>
      <c r="G522" s="73"/>
      <c r="H522" s="73"/>
      <c r="I522" s="73"/>
      <c r="J522" s="73"/>
      <c r="K522" s="78"/>
      <c r="L522" s="73"/>
      <c r="M522" s="73"/>
      <c r="N522" s="73"/>
      <c r="O522" s="73"/>
      <c r="P522" s="90"/>
      <c r="Q522" s="90"/>
      <c r="R522" s="90"/>
      <c r="S522" s="90"/>
      <c r="T522" s="90"/>
      <c r="U522" s="90"/>
      <c r="V522" s="90"/>
      <c r="W522" s="90"/>
      <c r="X522" s="91"/>
      <c r="Y522" s="73"/>
      <c r="Z522" s="73"/>
      <c r="AA522" s="73"/>
    </row>
    <row r="523" spans="1:27" ht="15.75" customHeight="1" x14ac:dyDescent="0.25">
      <c r="A523" s="73"/>
      <c r="B523" s="73"/>
      <c r="C523" s="73"/>
      <c r="D523" s="97"/>
      <c r="E523" s="73"/>
      <c r="F523" s="73"/>
      <c r="G523" s="73"/>
      <c r="H523" s="73"/>
      <c r="I523" s="73"/>
      <c r="J523" s="73"/>
      <c r="K523" s="78"/>
      <c r="L523" s="73"/>
      <c r="M523" s="73"/>
      <c r="N523" s="73"/>
      <c r="O523" s="73"/>
      <c r="P523" s="90"/>
      <c r="Q523" s="90"/>
      <c r="R523" s="90"/>
      <c r="S523" s="90"/>
      <c r="T523" s="90"/>
      <c r="U523" s="90"/>
      <c r="V523" s="90"/>
      <c r="W523" s="90"/>
      <c r="X523" s="91"/>
      <c r="Y523" s="73"/>
      <c r="Z523" s="73"/>
      <c r="AA523" s="73"/>
    </row>
    <row r="524" spans="1:27" ht="15.75" customHeight="1" x14ac:dyDescent="0.25">
      <c r="A524" s="73"/>
      <c r="B524" s="73"/>
      <c r="C524" s="73"/>
      <c r="D524" s="97"/>
      <c r="E524" s="73"/>
      <c r="F524" s="73"/>
      <c r="G524" s="73"/>
      <c r="H524" s="73"/>
      <c r="I524" s="73"/>
      <c r="J524" s="73"/>
      <c r="K524" s="78"/>
      <c r="L524" s="73"/>
      <c r="M524" s="73"/>
      <c r="N524" s="73"/>
      <c r="O524" s="73"/>
      <c r="P524" s="90"/>
      <c r="Q524" s="90"/>
      <c r="R524" s="90"/>
      <c r="S524" s="90"/>
      <c r="T524" s="90"/>
      <c r="U524" s="90"/>
      <c r="V524" s="90"/>
      <c r="W524" s="90"/>
      <c r="X524" s="91"/>
      <c r="Y524" s="73"/>
      <c r="Z524" s="73"/>
      <c r="AA524" s="73"/>
    </row>
    <row r="525" spans="1:27" ht="15.75" customHeight="1" x14ac:dyDescent="0.25">
      <c r="A525" s="73"/>
      <c r="B525" s="73"/>
      <c r="C525" s="73"/>
      <c r="D525" s="97"/>
      <c r="E525" s="73"/>
      <c r="F525" s="73"/>
      <c r="G525" s="73"/>
      <c r="H525" s="73"/>
      <c r="I525" s="73"/>
      <c r="J525" s="73"/>
      <c r="K525" s="78"/>
      <c r="L525" s="73"/>
      <c r="M525" s="73"/>
      <c r="N525" s="73"/>
      <c r="O525" s="73"/>
      <c r="P525" s="90"/>
      <c r="Q525" s="90"/>
      <c r="R525" s="90"/>
      <c r="S525" s="90"/>
      <c r="T525" s="90"/>
      <c r="U525" s="90"/>
      <c r="V525" s="90"/>
      <c r="W525" s="90"/>
      <c r="X525" s="91"/>
      <c r="Y525" s="73"/>
      <c r="Z525" s="73"/>
      <c r="AA525" s="73"/>
    </row>
    <row r="526" spans="1:27" ht="15.75" customHeight="1" x14ac:dyDescent="0.25">
      <c r="A526" s="73"/>
      <c r="B526" s="73"/>
      <c r="C526" s="73"/>
      <c r="D526" s="97"/>
      <c r="E526" s="73"/>
      <c r="F526" s="73"/>
      <c r="G526" s="73"/>
      <c r="H526" s="73"/>
      <c r="I526" s="73"/>
      <c r="J526" s="73"/>
      <c r="K526" s="78"/>
      <c r="L526" s="73"/>
      <c r="M526" s="73"/>
      <c r="N526" s="73"/>
      <c r="O526" s="73"/>
      <c r="P526" s="90"/>
      <c r="Q526" s="90"/>
      <c r="R526" s="90"/>
      <c r="S526" s="90"/>
      <c r="T526" s="90"/>
      <c r="U526" s="90"/>
      <c r="V526" s="90"/>
      <c r="W526" s="90"/>
      <c r="X526" s="91"/>
      <c r="Y526" s="73"/>
      <c r="Z526" s="73"/>
      <c r="AA526" s="73"/>
    </row>
    <row r="527" spans="1:27" ht="15.75" customHeight="1" x14ac:dyDescent="0.25">
      <c r="A527" s="73"/>
      <c r="B527" s="73"/>
      <c r="C527" s="73"/>
      <c r="D527" s="97"/>
      <c r="E527" s="73"/>
      <c r="F527" s="73"/>
      <c r="G527" s="73"/>
      <c r="H527" s="73"/>
      <c r="I527" s="73"/>
      <c r="J527" s="73"/>
      <c r="K527" s="78"/>
      <c r="L527" s="73"/>
      <c r="M527" s="73"/>
      <c r="N527" s="73"/>
      <c r="O527" s="73"/>
      <c r="P527" s="90"/>
      <c r="Q527" s="90"/>
      <c r="R527" s="90"/>
      <c r="S527" s="90"/>
      <c r="T527" s="90"/>
      <c r="U527" s="90"/>
      <c r="V527" s="90"/>
      <c r="W527" s="90"/>
      <c r="X527" s="91"/>
      <c r="Y527" s="73"/>
      <c r="Z527" s="73"/>
      <c r="AA527" s="73"/>
    </row>
    <row r="528" spans="1:27" ht="15.75" customHeight="1" x14ac:dyDescent="0.25">
      <c r="A528" s="73"/>
      <c r="B528" s="73"/>
      <c r="C528" s="73"/>
      <c r="D528" s="97"/>
      <c r="E528" s="73"/>
      <c r="F528" s="73"/>
      <c r="G528" s="73"/>
      <c r="H528" s="73"/>
      <c r="I528" s="73"/>
      <c r="J528" s="73"/>
      <c r="K528" s="78"/>
      <c r="L528" s="73"/>
      <c r="M528" s="73"/>
      <c r="N528" s="73"/>
      <c r="O528" s="73"/>
      <c r="P528" s="90"/>
      <c r="Q528" s="90"/>
      <c r="R528" s="90"/>
      <c r="S528" s="90"/>
      <c r="T528" s="90"/>
      <c r="U528" s="90"/>
      <c r="V528" s="90"/>
      <c r="W528" s="90"/>
      <c r="X528" s="91"/>
      <c r="Y528" s="73"/>
      <c r="Z528" s="73"/>
      <c r="AA528" s="73"/>
    </row>
    <row r="529" spans="1:27" ht="15.75" customHeight="1" x14ac:dyDescent="0.25">
      <c r="A529" s="73"/>
      <c r="B529" s="73"/>
      <c r="C529" s="73"/>
      <c r="D529" s="97"/>
      <c r="E529" s="73"/>
      <c r="F529" s="73"/>
      <c r="G529" s="73"/>
      <c r="H529" s="73"/>
      <c r="I529" s="73"/>
      <c r="J529" s="73"/>
      <c r="K529" s="78"/>
      <c r="L529" s="73"/>
      <c r="M529" s="73"/>
      <c r="N529" s="73"/>
      <c r="O529" s="73"/>
      <c r="P529" s="90"/>
      <c r="Q529" s="90"/>
      <c r="R529" s="90"/>
      <c r="S529" s="90"/>
      <c r="T529" s="90"/>
      <c r="U529" s="90"/>
      <c r="V529" s="90"/>
      <c r="W529" s="90"/>
      <c r="X529" s="91"/>
      <c r="Y529" s="73"/>
      <c r="Z529" s="73"/>
      <c r="AA529" s="73"/>
    </row>
    <row r="530" spans="1:27" ht="15.75" customHeight="1" x14ac:dyDescent="0.25">
      <c r="A530" s="73"/>
      <c r="B530" s="73"/>
      <c r="C530" s="73"/>
      <c r="D530" s="97"/>
      <c r="E530" s="73"/>
      <c r="F530" s="73"/>
      <c r="G530" s="73"/>
      <c r="H530" s="73"/>
      <c r="I530" s="73"/>
      <c r="J530" s="73"/>
      <c r="K530" s="78"/>
      <c r="L530" s="73"/>
      <c r="M530" s="73"/>
      <c r="N530" s="73"/>
      <c r="O530" s="73"/>
      <c r="P530" s="90"/>
      <c r="Q530" s="90"/>
      <c r="R530" s="90"/>
      <c r="S530" s="90"/>
      <c r="T530" s="90"/>
      <c r="U530" s="90"/>
      <c r="V530" s="90"/>
      <c r="W530" s="90"/>
      <c r="X530" s="91"/>
      <c r="Y530" s="73"/>
      <c r="Z530" s="73"/>
      <c r="AA530" s="73"/>
    </row>
    <row r="531" spans="1:27" ht="15.75" customHeight="1" x14ac:dyDescent="0.25">
      <c r="A531" s="73"/>
      <c r="B531" s="73"/>
      <c r="C531" s="73"/>
      <c r="D531" s="97"/>
      <c r="E531" s="73"/>
      <c r="F531" s="73"/>
      <c r="G531" s="73"/>
      <c r="H531" s="73"/>
      <c r="I531" s="73"/>
      <c r="J531" s="73"/>
      <c r="K531" s="78"/>
      <c r="L531" s="73"/>
      <c r="M531" s="73"/>
      <c r="N531" s="73"/>
      <c r="O531" s="73"/>
      <c r="P531" s="90"/>
      <c r="Q531" s="90"/>
      <c r="R531" s="90"/>
      <c r="S531" s="90"/>
      <c r="T531" s="90"/>
      <c r="U531" s="90"/>
      <c r="V531" s="90"/>
      <c r="W531" s="90"/>
      <c r="X531" s="91"/>
      <c r="Y531" s="73"/>
      <c r="Z531" s="73"/>
      <c r="AA531" s="73"/>
    </row>
    <row r="532" spans="1:27" ht="15.75" customHeight="1" x14ac:dyDescent="0.25">
      <c r="A532" s="73"/>
      <c r="B532" s="73"/>
      <c r="C532" s="73"/>
      <c r="D532" s="97"/>
      <c r="E532" s="73"/>
      <c r="F532" s="73"/>
      <c r="G532" s="73"/>
      <c r="H532" s="73"/>
      <c r="I532" s="73"/>
      <c r="J532" s="73"/>
      <c r="K532" s="78"/>
      <c r="L532" s="73"/>
      <c r="M532" s="73"/>
      <c r="N532" s="73"/>
      <c r="O532" s="73"/>
      <c r="P532" s="90"/>
      <c r="Q532" s="90"/>
      <c r="R532" s="90"/>
      <c r="S532" s="90"/>
      <c r="T532" s="90"/>
      <c r="U532" s="90"/>
      <c r="V532" s="90"/>
      <c r="W532" s="90"/>
      <c r="X532" s="91"/>
      <c r="Y532" s="73"/>
      <c r="Z532" s="73"/>
      <c r="AA532" s="73"/>
    </row>
    <row r="533" spans="1:27" ht="15.75" customHeight="1" x14ac:dyDescent="0.25">
      <c r="A533" s="73"/>
      <c r="B533" s="73"/>
      <c r="C533" s="73"/>
      <c r="D533" s="97"/>
      <c r="E533" s="73"/>
      <c r="F533" s="73"/>
      <c r="G533" s="73"/>
      <c r="H533" s="73"/>
      <c r="I533" s="73"/>
      <c r="J533" s="73"/>
      <c r="K533" s="78"/>
      <c r="L533" s="73"/>
      <c r="M533" s="73"/>
      <c r="N533" s="73"/>
      <c r="O533" s="73"/>
      <c r="P533" s="90"/>
      <c r="Q533" s="90"/>
      <c r="R533" s="90"/>
      <c r="S533" s="90"/>
      <c r="T533" s="90"/>
      <c r="U533" s="90"/>
      <c r="V533" s="90"/>
      <c r="W533" s="90"/>
      <c r="X533" s="91"/>
      <c r="Y533" s="73"/>
      <c r="Z533" s="73"/>
      <c r="AA533" s="73"/>
    </row>
    <row r="534" spans="1:27" ht="15.75" customHeight="1" x14ac:dyDescent="0.25">
      <c r="A534" s="73"/>
      <c r="B534" s="73"/>
      <c r="C534" s="73"/>
      <c r="D534" s="97"/>
      <c r="E534" s="73"/>
      <c r="F534" s="73"/>
      <c r="G534" s="73"/>
      <c r="H534" s="73"/>
      <c r="I534" s="73"/>
      <c r="J534" s="73"/>
      <c r="K534" s="78"/>
      <c r="L534" s="73"/>
      <c r="M534" s="73"/>
      <c r="N534" s="73"/>
      <c r="O534" s="73"/>
      <c r="P534" s="90"/>
      <c r="Q534" s="90"/>
      <c r="R534" s="90"/>
      <c r="S534" s="90"/>
      <c r="T534" s="90"/>
      <c r="U534" s="90"/>
      <c r="V534" s="90"/>
      <c r="W534" s="90"/>
      <c r="X534" s="91"/>
      <c r="Y534" s="73"/>
      <c r="Z534" s="73"/>
      <c r="AA534" s="73"/>
    </row>
    <row r="535" spans="1:27" ht="15.75" customHeight="1" x14ac:dyDescent="0.25">
      <c r="A535" s="73"/>
      <c r="B535" s="73"/>
      <c r="C535" s="73"/>
      <c r="D535" s="97"/>
      <c r="E535" s="73"/>
      <c r="F535" s="73"/>
      <c r="G535" s="73"/>
      <c r="H535" s="73"/>
      <c r="I535" s="73"/>
      <c r="J535" s="73"/>
      <c r="K535" s="78"/>
      <c r="L535" s="73"/>
      <c r="M535" s="73"/>
      <c r="N535" s="73"/>
      <c r="O535" s="73"/>
      <c r="P535" s="90"/>
      <c r="Q535" s="90"/>
      <c r="R535" s="90"/>
      <c r="S535" s="90"/>
      <c r="T535" s="90"/>
      <c r="U535" s="90"/>
      <c r="V535" s="90"/>
      <c r="W535" s="90"/>
      <c r="X535" s="91"/>
      <c r="Y535" s="73"/>
      <c r="Z535" s="73"/>
      <c r="AA535" s="73"/>
    </row>
    <row r="536" spans="1:27" ht="15.75" customHeight="1" x14ac:dyDescent="0.25">
      <c r="A536" s="73"/>
      <c r="B536" s="73"/>
      <c r="C536" s="73"/>
      <c r="D536" s="97"/>
      <c r="E536" s="73"/>
      <c r="F536" s="73"/>
      <c r="G536" s="73"/>
      <c r="H536" s="73"/>
      <c r="I536" s="73"/>
      <c r="J536" s="73"/>
      <c r="K536" s="78"/>
      <c r="L536" s="73"/>
      <c r="M536" s="73"/>
      <c r="N536" s="73"/>
      <c r="O536" s="73"/>
      <c r="P536" s="90"/>
      <c r="Q536" s="90"/>
      <c r="R536" s="90"/>
      <c r="S536" s="90"/>
      <c r="T536" s="90"/>
      <c r="U536" s="90"/>
      <c r="V536" s="90"/>
      <c r="W536" s="90"/>
      <c r="X536" s="91"/>
      <c r="Y536" s="73"/>
      <c r="Z536" s="73"/>
      <c r="AA536" s="73"/>
    </row>
    <row r="537" spans="1:27" ht="15.75" customHeight="1" x14ac:dyDescent="0.25">
      <c r="A537" s="73"/>
      <c r="B537" s="73"/>
      <c r="C537" s="73"/>
      <c r="D537" s="97"/>
      <c r="E537" s="73"/>
      <c r="F537" s="73"/>
      <c r="G537" s="73"/>
      <c r="H537" s="73"/>
      <c r="I537" s="73"/>
      <c r="J537" s="73"/>
      <c r="K537" s="78"/>
      <c r="L537" s="73"/>
      <c r="M537" s="73"/>
      <c r="N537" s="73"/>
      <c r="O537" s="73"/>
      <c r="P537" s="90"/>
      <c r="Q537" s="90"/>
      <c r="R537" s="90"/>
      <c r="S537" s="90"/>
      <c r="T537" s="90"/>
      <c r="U537" s="90"/>
      <c r="V537" s="90"/>
      <c r="W537" s="90"/>
      <c r="X537" s="91"/>
      <c r="Y537" s="73"/>
      <c r="Z537" s="73"/>
      <c r="AA537" s="73"/>
    </row>
    <row r="538" spans="1:27" ht="15.75" customHeight="1" x14ac:dyDescent="0.25">
      <c r="A538" s="73"/>
      <c r="B538" s="73"/>
      <c r="C538" s="73"/>
      <c r="D538" s="97"/>
      <c r="E538" s="73"/>
      <c r="F538" s="73"/>
      <c r="G538" s="73"/>
      <c r="H538" s="73"/>
      <c r="I538" s="73"/>
      <c r="J538" s="73"/>
      <c r="K538" s="78"/>
      <c r="L538" s="73"/>
      <c r="M538" s="73"/>
      <c r="N538" s="73"/>
      <c r="O538" s="73"/>
      <c r="P538" s="90"/>
      <c r="Q538" s="90"/>
      <c r="R538" s="90"/>
      <c r="S538" s="90"/>
      <c r="T538" s="90"/>
      <c r="U538" s="90"/>
      <c r="V538" s="90"/>
      <c r="W538" s="90"/>
      <c r="X538" s="91"/>
      <c r="Y538" s="73"/>
      <c r="Z538" s="73"/>
      <c r="AA538" s="73"/>
    </row>
    <row r="539" spans="1:27" ht="15.75" customHeight="1" x14ac:dyDescent="0.25">
      <c r="A539" s="73"/>
      <c r="B539" s="73"/>
      <c r="C539" s="73"/>
      <c r="D539" s="97"/>
      <c r="E539" s="73"/>
      <c r="F539" s="73"/>
      <c r="G539" s="73"/>
      <c r="H539" s="73"/>
      <c r="I539" s="73"/>
      <c r="J539" s="73"/>
      <c r="K539" s="78"/>
      <c r="L539" s="73"/>
      <c r="M539" s="73"/>
      <c r="N539" s="73"/>
      <c r="O539" s="73"/>
      <c r="P539" s="90"/>
      <c r="Q539" s="90"/>
      <c r="R539" s="90"/>
      <c r="S539" s="90"/>
      <c r="T539" s="90"/>
      <c r="U539" s="90"/>
      <c r="V539" s="90"/>
      <c r="W539" s="90"/>
      <c r="X539" s="91"/>
      <c r="Y539" s="73"/>
      <c r="Z539" s="73"/>
      <c r="AA539" s="73"/>
    </row>
    <row r="540" spans="1:27" ht="15.75" customHeight="1" x14ac:dyDescent="0.25">
      <c r="A540" s="73"/>
      <c r="B540" s="73"/>
      <c r="C540" s="73"/>
      <c r="D540" s="97"/>
      <c r="E540" s="73"/>
      <c r="F540" s="73"/>
      <c r="G540" s="73"/>
      <c r="H540" s="73"/>
      <c r="I540" s="73"/>
      <c r="J540" s="73"/>
      <c r="K540" s="78"/>
      <c r="L540" s="73"/>
      <c r="M540" s="73"/>
      <c r="N540" s="73"/>
      <c r="O540" s="73"/>
      <c r="P540" s="90"/>
      <c r="Q540" s="90"/>
      <c r="R540" s="90"/>
      <c r="S540" s="90"/>
      <c r="T540" s="90"/>
      <c r="U540" s="90"/>
      <c r="V540" s="90"/>
      <c r="W540" s="90"/>
      <c r="X540" s="91"/>
      <c r="Y540" s="73"/>
      <c r="Z540" s="73"/>
      <c r="AA540" s="73"/>
    </row>
    <row r="541" spans="1:27" ht="15.75" customHeight="1" x14ac:dyDescent="0.25">
      <c r="A541" s="73"/>
      <c r="B541" s="73"/>
      <c r="C541" s="73"/>
      <c r="D541" s="97"/>
      <c r="E541" s="73"/>
      <c r="F541" s="73"/>
      <c r="G541" s="73"/>
      <c r="H541" s="73"/>
      <c r="I541" s="73"/>
      <c r="J541" s="73"/>
      <c r="K541" s="78"/>
      <c r="L541" s="73"/>
      <c r="M541" s="73"/>
      <c r="N541" s="73"/>
      <c r="O541" s="73"/>
      <c r="P541" s="90"/>
      <c r="Q541" s="90"/>
      <c r="R541" s="90"/>
      <c r="S541" s="90"/>
      <c r="T541" s="90"/>
      <c r="U541" s="90"/>
      <c r="V541" s="90"/>
      <c r="W541" s="90"/>
      <c r="X541" s="91"/>
      <c r="Y541" s="73"/>
      <c r="Z541" s="73"/>
      <c r="AA541" s="73"/>
    </row>
    <row r="542" spans="1:27" ht="15.75" customHeight="1" x14ac:dyDescent="0.25">
      <c r="A542" s="73"/>
      <c r="B542" s="73"/>
      <c r="C542" s="73"/>
      <c r="D542" s="97"/>
      <c r="E542" s="73"/>
      <c r="F542" s="73"/>
      <c r="G542" s="73"/>
      <c r="H542" s="73"/>
      <c r="I542" s="73"/>
      <c r="J542" s="73"/>
      <c r="K542" s="78"/>
      <c r="L542" s="73"/>
      <c r="M542" s="73"/>
      <c r="N542" s="73"/>
      <c r="O542" s="73"/>
      <c r="P542" s="90"/>
      <c r="Q542" s="90"/>
      <c r="R542" s="90"/>
      <c r="S542" s="90"/>
      <c r="T542" s="90"/>
      <c r="U542" s="90"/>
      <c r="V542" s="90"/>
      <c r="W542" s="90"/>
      <c r="X542" s="91"/>
      <c r="Y542" s="73"/>
      <c r="Z542" s="73"/>
      <c r="AA542" s="73"/>
    </row>
    <row r="543" spans="1:27" ht="15.75" customHeight="1" x14ac:dyDescent="0.25">
      <c r="A543" s="73"/>
      <c r="B543" s="73"/>
      <c r="C543" s="73"/>
      <c r="D543" s="97"/>
      <c r="E543" s="73"/>
      <c r="F543" s="73"/>
      <c r="G543" s="73"/>
      <c r="H543" s="73"/>
      <c r="I543" s="73"/>
      <c r="J543" s="73"/>
      <c r="K543" s="78"/>
      <c r="L543" s="73"/>
      <c r="M543" s="73"/>
      <c r="N543" s="73"/>
      <c r="O543" s="73"/>
      <c r="P543" s="90"/>
      <c r="Q543" s="90"/>
      <c r="R543" s="90"/>
      <c r="S543" s="90"/>
      <c r="T543" s="90"/>
      <c r="U543" s="90"/>
      <c r="V543" s="90"/>
      <c r="W543" s="90"/>
      <c r="X543" s="91"/>
      <c r="Y543" s="73"/>
      <c r="Z543" s="73"/>
      <c r="AA543" s="73"/>
    </row>
    <row r="544" spans="1:27" ht="15.75" customHeight="1" x14ac:dyDescent="0.25">
      <c r="A544" s="73"/>
      <c r="B544" s="73"/>
      <c r="C544" s="73"/>
      <c r="D544" s="97"/>
      <c r="E544" s="73"/>
      <c r="F544" s="73"/>
      <c r="G544" s="73"/>
      <c r="H544" s="73"/>
      <c r="I544" s="73"/>
      <c r="J544" s="73"/>
      <c r="K544" s="78"/>
      <c r="L544" s="73"/>
      <c r="M544" s="73"/>
      <c r="N544" s="73"/>
      <c r="O544" s="73"/>
      <c r="P544" s="90"/>
      <c r="Q544" s="90"/>
      <c r="R544" s="90"/>
      <c r="S544" s="90"/>
      <c r="T544" s="90"/>
      <c r="U544" s="90"/>
      <c r="V544" s="90"/>
      <c r="W544" s="90"/>
      <c r="X544" s="91"/>
      <c r="Y544" s="73"/>
      <c r="Z544" s="73"/>
      <c r="AA544" s="73"/>
    </row>
    <row r="545" spans="1:27" ht="15.75" customHeight="1" x14ac:dyDescent="0.25">
      <c r="A545" s="73"/>
      <c r="B545" s="73"/>
      <c r="C545" s="73"/>
      <c r="D545" s="97"/>
      <c r="E545" s="73"/>
      <c r="F545" s="73"/>
      <c r="G545" s="73"/>
      <c r="H545" s="73"/>
      <c r="I545" s="73"/>
      <c r="J545" s="73"/>
      <c r="K545" s="78"/>
      <c r="L545" s="73"/>
      <c r="M545" s="73"/>
      <c r="N545" s="73"/>
      <c r="O545" s="73"/>
      <c r="P545" s="90"/>
      <c r="Q545" s="90"/>
      <c r="R545" s="90"/>
      <c r="S545" s="90"/>
      <c r="T545" s="90"/>
      <c r="U545" s="90"/>
      <c r="V545" s="90"/>
      <c r="W545" s="90"/>
      <c r="X545" s="91"/>
      <c r="Y545" s="73"/>
      <c r="Z545" s="73"/>
      <c r="AA545" s="73"/>
    </row>
    <row r="546" spans="1:27" ht="15.75" customHeight="1" x14ac:dyDescent="0.25">
      <c r="A546" s="73"/>
      <c r="B546" s="73"/>
      <c r="C546" s="73"/>
      <c r="D546" s="97"/>
      <c r="E546" s="73"/>
      <c r="F546" s="73"/>
      <c r="G546" s="73"/>
      <c r="H546" s="73"/>
      <c r="I546" s="73"/>
      <c r="J546" s="73"/>
      <c r="K546" s="78"/>
      <c r="L546" s="73"/>
      <c r="M546" s="73"/>
      <c r="N546" s="73"/>
      <c r="O546" s="73"/>
      <c r="P546" s="90"/>
      <c r="Q546" s="90"/>
      <c r="R546" s="90"/>
      <c r="S546" s="90"/>
      <c r="T546" s="90"/>
      <c r="U546" s="90"/>
      <c r="V546" s="90"/>
      <c r="W546" s="90"/>
      <c r="X546" s="91"/>
      <c r="Y546" s="73"/>
      <c r="Z546" s="73"/>
      <c r="AA546" s="73"/>
    </row>
    <row r="547" spans="1:27" ht="15.75" customHeight="1" x14ac:dyDescent="0.25">
      <c r="A547" s="73"/>
      <c r="B547" s="73"/>
      <c r="C547" s="73"/>
      <c r="D547" s="97"/>
      <c r="E547" s="73"/>
      <c r="F547" s="73"/>
      <c r="G547" s="73"/>
      <c r="H547" s="73"/>
      <c r="I547" s="73"/>
      <c r="J547" s="73"/>
      <c r="K547" s="78"/>
      <c r="L547" s="73"/>
      <c r="M547" s="73"/>
      <c r="N547" s="73"/>
      <c r="O547" s="73"/>
      <c r="P547" s="90"/>
      <c r="Q547" s="90"/>
      <c r="R547" s="90"/>
      <c r="S547" s="90"/>
      <c r="T547" s="90"/>
      <c r="U547" s="90"/>
      <c r="V547" s="90"/>
      <c r="W547" s="90"/>
      <c r="X547" s="91"/>
      <c r="Y547" s="73"/>
      <c r="Z547" s="73"/>
      <c r="AA547" s="73"/>
    </row>
    <row r="548" spans="1:27" ht="15.75" customHeight="1" x14ac:dyDescent="0.25">
      <c r="A548" s="73"/>
      <c r="B548" s="73"/>
      <c r="C548" s="73"/>
      <c r="D548" s="97"/>
      <c r="E548" s="73"/>
      <c r="F548" s="73"/>
      <c r="G548" s="73"/>
      <c r="H548" s="73"/>
      <c r="I548" s="73"/>
      <c r="J548" s="73"/>
      <c r="K548" s="78"/>
      <c r="L548" s="73"/>
      <c r="M548" s="73"/>
      <c r="N548" s="73"/>
      <c r="O548" s="73"/>
      <c r="P548" s="90"/>
      <c r="Q548" s="90"/>
      <c r="R548" s="90"/>
      <c r="S548" s="90"/>
      <c r="T548" s="90"/>
      <c r="U548" s="90"/>
      <c r="V548" s="90"/>
      <c r="W548" s="90"/>
      <c r="X548" s="91"/>
      <c r="Y548" s="73"/>
      <c r="Z548" s="73"/>
      <c r="AA548" s="73"/>
    </row>
    <row r="549" spans="1:27" ht="15.75" customHeight="1" x14ac:dyDescent="0.25">
      <c r="A549" s="73"/>
      <c r="B549" s="73"/>
      <c r="C549" s="73"/>
      <c r="D549" s="97"/>
      <c r="E549" s="73"/>
      <c r="F549" s="73"/>
      <c r="G549" s="73"/>
      <c r="H549" s="73"/>
      <c r="I549" s="73"/>
      <c r="J549" s="73"/>
      <c r="K549" s="78"/>
      <c r="L549" s="73"/>
      <c r="M549" s="73"/>
      <c r="N549" s="73"/>
      <c r="O549" s="73"/>
      <c r="P549" s="90"/>
      <c r="Q549" s="90"/>
      <c r="R549" s="90"/>
      <c r="S549" s="90"/>
      <c r="T549" s="90"/>
      <c r="U549" s="90"/>
      <c r="V549" s="90"/>
      <c r="W549" s="90"/>
      <c r="X549" s="91"/>
      <c r="Y549" s="73"/>
      <c r="Z549" s="73"/>
      <c r="AA549" s="73"/>
    </row>
    <row r="550" spans="1:27" ht="15.75" customHeight="1" x14ac:dyDescent="0.25">
      <c r="A550" s="73"/>
      <c r="B550" s="73"/>
      <c r="C550" s="73"/>
      <c r="D550" s="97"/>
      <c r="E550" s="73"/>
      <c r="F550" s="73"/>
      <c r="G550" s="73"/>
      <c r="H550" s="73"/>
      <c r="I550" s="73"/>
      <c r="J550" s="73"/>
      <c r="K550" s="78"/>
      <c r="L550" s="73"/>
      <c r="M550" s="73"/>
      <c r="N550" s="73"/>
      <c r="O550" s="73"/>
      <c r="P550" s="90"/>
      <c r="Q550" s="90"/>
      <c r="R550" s="90"/>
      <c r="S550" s="90"/>
      <c r="T550" s="90"/>
      <c r="U550" s="90"/>
      <c r="V550" s="90"/>
      <c r="W550" s="90"/>
      <c r="X550" s="91"/>
      <c r="Y550" s="73"/>
      <c r="Z550" s="73"/>
      <c r="AA550" s="73"/>
    </row>
    <row r="551" spans="1:27" ht="15.75" customHeight="1" x14ac:dyDescent="0.25">
      <c r="A551" s="73"/>
      <c r="B551" s="73"/>
      <c r="C551" s="73"/>
      <c r="D551" s="97"/>
      <c r="E551" s="73"/>
      <c r="F551" s="73"/>
      <c r="G551" s="73"/>
      <c r="H551" s="73"/>
      <c r="I551" s="73"/>
      <c r="J551" s="73"/>
      <c r="K551" s="78"/>
      <c r="L551" s="73"/>
      <c r="M551" s="73"/>
      <c r="N551" s="73"/>
      <c r="O551" s="73"/>
      <c r="P551" s="90"/>
      <c r="Q551" s="90"/>
      <c r="R551" s="90"/>
      <c r="S551" s="90"/>
      <c r="T551" s="90"/>
      <c r="U551" s="90"/>
      <c r="V551" s="90"/>
      <c r="W551" s="90"/>
      <c r="X551" s="91"/>
      <c r="Y551" s="73"/>
      <c r="Z551" s="73"/>
      <c r="AA551" s="73"/>
    </row>
    <row r="552" spans="1:27" ht="15.75" customHeight="1" x14ac:dyDescent="0.25">
      <c r="A552" s="73"/>
      <c r="B552" s="73"/>
      <c r="C552" s="73"/>
      <c r="D552" s="97"/>
      <c r="E552" s="73"/>
      <c r="F552" s="73"/>
      <c r="G552" s="73"/>
      <c r="H552" s="73"/>
      <c r="I552" s="73"/>
      <c r="J552" s="73"/>
      <c r="K552" s="78"/>
      <c r="L552" s="73"/>
      <c r="M552" s="73"/>
      <c r="N552" s="73"/>
      <c r="O552" s="73"/>
      <c r="P552" s="90"/>
      <c r="Q552" s="90"/>
      <c r="R552" s="90"/>
      <c r="S552" s="90"/>
      <c r="T552" s="90"/>
      <c r="U552" s="90"/>
      <c r="V552" s="90"/>
      <c r="W552" s="90"/>
      <c r="X552" s="91"/>
      <c r="Y552" s="73"/>
      <c r="Z552" s="73"/>
      <c r="AA552" s="73"/>
    </row>
    <row r="553" spans="1:27" ht="15.75" customHeight="1" x14ac:dyDescent="0.25">
      <c r="A553" s="73"/>
      <c r="B553" s="73"/>
      <c r="C553" s="73"/>
      <c r="D553" s="97"/>
      <c r="E553" s="73"/>
      <c r="F553" s="73"/>
      <c r="G553" s="73"/>
      <c r="H553" s="73"/>
      <c r="I553" s="73"/>
      <c r="J553" s="73"/>
      <c r="K553" s="78"/>
      <c r="L553" s="73"/>
      <c r="M553" s="73"/>
      <c r="N553" s="73"/>
      <c r="O553" s="73"/>
      <c r="P553" s="90"/>
      <c r="Q553" s="90"/>
      <c r="R553" s="90"/>
      <c r="S553" s="90"/>
      <c r="T553" s="90"/>
      <c r="U553" s="90"/>
      <c r="V553" s="90"/>
      <c r="W553" s="90"/>
      <c r="X553" s="91"/>
      <c r="Y553" s="73"/>
      <c r="Z553" s="73"/>
      <c r="AA553" s="73"/>
    </row>
    <row r="554" spans="1:27" ht="15.75" customHeight="1" x14ac:dyDescent="0.25">
      <c r="A554" s="73"/>
      <c r="B554" s="73"/>
      <c r="C554" s="73"/>
      <c r="D554" s="97"/>
      <c r="E554" s="73"/>
      <c r="F554" s="73"/>
      <c r="G554" s="73"/>
      <c r="H554" s="73"/>
      <c r="I554" s="73"/>
      <c r="J554" s="73"/>
      <c r="K554" s="78"/>
      <c r="L554" s="73"/>
      <c r="M554" s="73"/>
      <c r="N554" s="73"/>
      <c r="O554" s="73"/>
      <c r="P554" s="90"/>
      <c r="Q554" s="90"/>
      <c r="R554" s="90"/>
      <c r="S554" s="90"/>
      <c r="T554" s="90"/>
      <c r="U554" s="90"/>
      <c r="V554" s="90"/>
      <c r="W554" s="90"/>
      <c r="X554" s="91"/>
      <c r="Y554" s="73"/>
      <c r="Z554" s="73"/>
      <c r="AA554" s="73"/>
    </row>
    <row r="555" spans="1:27" ht="15.75" customHeight="1" x14ac:dyDescent="0.25">
      <c r="A555" s="73"/>
      <c r="B555" s="73"/>
      <c r="C555" s="73"/>
      <c r="D555" s="97"/>
      <c r="E555" s="73"/>
      <c r="F555" s="73"/>
      <c r="G555" s="73"/>
      <c r="H555" s="73"/>
      <c r="I555" s="73"/>
      <c r="J555" s="73"/>
      <c r="K555" s="78"/>
      <c r="L555" s="73"/>
      <c r="M555" s="73"/>
      <c r="N555" s="73"/>
      <c r="O555" s="73"/>
      <c r="P555" s="90"/>
      <c r="Q555" s="90"/>
      <c r="R555" s="90"/>
      <c r="S555" s="90"/>
      <c r="T555" s="90"/>
      <c r="U555" s="90"/>
      <c r="V555" s="90"/>
      <c r="W555" s="90"/>
      <c r="X555" s="91"/>
      <c r="Y555" s="73"/>
      <c r="Z555" s="73"/>
      <c r="AA555" s="73"/>
    </row>
    <row r="556" spans="1:27" ht="15.75" customHeight="1" x14ac:dyDescent="0.25">
      <c r="A556" s="73"/>
      <c r="B556" s="73"/>
      <c r="C556" s="73"/>
      <c r="D556" s="97"/>
      <c r="E556" s="73"/>
      <c r="F556" s="73"/>
      <c r="G556" s="73"/>
      <c r="H556" s="73"/>
      <c r="I556" s="73"/>
      <c r="J556" s="73"/>
      <c r="K556" s="78"/>
      <c r="L556" s="73"/>
      <c r="M556" s="73"/>
      <c r="N556" s="73"/>
      <c r="O556" s="73"/>
      <c r="P556" s="90"/>
      <c r="Q556" s="90"/>
      <c r="R556" s="90"/>
      <c r="S556" s="90"/>
      <c r="T556" s="90"/>
      <c r="U556" s="90"/>
      <c r="V556" s="90"/>
      <c r="W556" s="90"/>
      <c r="X556" s="91"/>
      <c r="Y556" s="73"/>
      <c r="Z556" s="73"/>
      <c r="AA556" s="73"/>
    </row>
    <row r="557" spans="1:27" ht="15.75" customHeight="1" x14ac:dyDescent="0.25">
      <c r="A557" s="73"/>
      <c r="B557" s="73"/>
      <c r="C557" s="73"/>
      <c r="D557" s="97"/>
      <c r="E557" s="73"/>
      <c r="F557" s="73"/>
      <c r="G557" s="73"/>
      <c r="H557" s="73"/>
      <c r="I557" s="73"/>
      <c r="J557" s="73"/>
      <c r="K557" s="78"/>
      <c r="L557" s="73"/>
      <c r="M557" s="73"/>
      <c r="N557" s="73"/>
      <c r="O557" s="73"/>
      <c r="P557" s="90"/>
      <c r="Q557" s="90"/>
      <c r="R557" s="90"/>
      <c r="S557" s="90"/>
      <c r="T557" s="90"/>
      <c r="U557" s="90"/>
      <c r="V557" s="90"/>
      <c r="W557" s="90"/>
      <c r="X557" s="91"/>
      <c r="Y557" s="73"/>
      <c r="Z557" s="73"/>
      <c r="AA557" s="73"/>
    </row>
    <row r="558" spans="1:27" ht="15.75" customHeight="1" x14ac:dyDescent="0.25">
      <c r="A558" s="73"/>
      <c r="B558" s="73"/>
      <c r="C558" s="73"/>
      <c r="D558" s="97"/>
      <c r="E558" s="73"/>
      <c r="F558" s="73"/>
      <c r="G558" s="73"/>
      <c r="H558" s="73"/>
      <c r="I558" s="73"/>
      <c r="J558" s="73"/>
      <c r="K558" s="78"/>
      <c r="L558" s="73"/>
      <c r="M558" s="73"/>
      <c r="N558" s="73"/>
      <c r="O558" s="73"/>
      <c r="P558" s="90"/>
      <c r="Q558" s="90"/>
      <c r="R558" s="90"/>
      <c r="S558" s="90"/>
      <c r="T558" s="90"/>
      <c r="U558" s="90"/>
      <c r="V558" s="90"/>
      <c r="W558" s="90"/>
      <c r="X558" s="91"/>
      <c r="Y558" s="73"/>
      <c r="Z558" s="73"/>
      <c r="AA558" s="73"/>
    </row>
    <row r="559" spans="1:27" ht="15.75" customHeight="1" x14ac:dyDescent="0.25">
      <c r="A559" s="73"/>
      <c r="B559" s="73"/>
      <c r="C559" s="73"/>
      <c r="D559" s="97"/>
      <c r="E559" s="73"/>
      <c r="F559" s="73"/>
      <c r="G559" s="73"/>
      <c r="H559" s="73"/>
      <c r="I559" s="73"/>
      <c r="J559" s="73"/>
      <c r="K559" s="78"/>
      <c r="L559" s="73"/>
      <c r="M559" s="73"/>
      <c r="N559" s="73"/>
      <c r="O559" s="73"/>
      <c r="P559" s="90"/>
      <c r="Q559" s="90"/>
      <c r="R559" s="90"/>
      <c r="S559" s="90"/>
      <c r="T559" s="90"/>
      <c r="U559" s="90"/>
      <c r="V559" s="90"/>
      <c r="W559" s="90"/>
      <c r="X559" s="91"/>
      <c r="Y559" s="73"/>
      <c r="Z559" s="73"/>
      <c r="AA559" s="73"/>
    </row>
    <row r="560" spans="1:27" ht="15.75" customHeight="1" x14ac:dyDescent="0.25">
      <c r="A560" s="73"/>
      <c r="B560" s="73"/>
      <c r="C560" s="73"/>
      <c r="D560" s="97"/>
      <c r="E560" s="73"/>
      <c r="F560" s="73"/>
      <c r="G560" s="73"/>
      <c r="H560" s="73"/>
      <c r="I560" s="73"/>
      <c r="J560" s="73"/>
      <c r="K560" s="78"/>
      <c r="L560" s="73"/>
      <c r="M560" s="73"/>
      <c r="N560" s="73"/>
      <c r="O560" s="73"/>
      <c r="P560" s="90"/>
      <c r="Q560" s="90"/>
      <c r="R560" s="90"/>
      <c r="S560" s="90"/>
      <c r="T560" s="90"/>
      <c r="U560" s="90"/>
      <c r="V560" s="90"/>
      <c r="W560" s="90"/>
      <c r="X560" s="91"/>
      <c r="Y560" s="73"/>
      <c r="Z560" s="73"/>
      <c r="AA560" s="73"/>
    </row>
    <row r="561" spans="1:27" ht="15.75" customHeight="1" x14ac:dyDescent="0.25">
      <c r="A561" s="73"/>
      <c r="B561" s="73"/>
      <c r="C561" s="73"/>
      <c r="D561" s="97"/>
      <c r="E561" s="73"/>
      <c r="F561" s="73"/>
      <c r="G561" s="73"/>
      <c r="H561" s="73"/>
      <c r="I561" s="73"/>
      <c r="J561" s="73"/>
      <c r="K561" s="78"/>
      <c r="L561" s="73"/>
      <c r="M561" s="73"/>
      <c r="N561" s="73"/>
      <c r="O561" s="73"/>
      <c r="P561" s="90"/>
      <c r="Q561" s="90"/>
      <c r="R561" s="90"/>
      <c r="S561" s="90"/>
      <c r="T561" s="90"/>
      <c r="U561" s="90"/>
      <c r="V561" s="90"/>
      <c r="W561" s="90"/>
      <c r="X561" s="91"/>
      <c r="Y561" s="73"/>
      <c r="Z561" s="73"/>
      <c r="AA561" s="73"/>
    </row>
    <row r="562" spans="1:27" ht="15.75" customHeight="1" x14ac:dyDescent="0.25">
      <c r="A562" s="73"/>
      <c r="B562" s="73"/>
      <c r="C562" s="73"/>
      <c r="D562" s="97"/>
      <c r="E562" s="73"/>
      <c r="F562" s="73"/>
      <c r="G562" s="73"/>
      <c r="H562" s="73"/>
      <c r="I562" s="73"/>
      <c r="J562" s="73"/>
      <c r="K562" s="78"/>
      <c r="L562" s="73"/>
      <c r="M562" s="73"/>
      <c r="N562" s="73"/>
      <c r="O562" s="73"/>
      <c r="P562" s="90"/>
      <c r="Q562" s="90"/>
      <c r="R562" s="90"/>
      <c r="S562" s="90"/>
      <c r="T562" s="90"/>
      <c r="U562" s="90"/>
      <c r="V562" s="90"/>
      <c r="W562" s="90"/>
      <c r="X562" s="91"/>
      <c r="Y562" s="73"/>
      <c r="Z562" s="73"/>
      <c r="AA562" s="73"/>
    </row>
    <row r="563" spans="1:27" ht="15.75" customHeight="1" x14ac:dyDescent="0.25">
      <c r="A563" s="73"/>
      <c r="B563" s="73"/>
      <c r="C563" s="73"/>
      <c r="D563" s="97"/>
      <c r="E563" s="73"/>
      <c r="F563" s="73"/>
      <c r="G563" s="73"/>
      <c r="H563" s="73"/>
      <c r="I563" s="73"/>
      <c r="J563" s="73"/>
      <c r="K563" s="78"/>
      <c r="L563" s="73"/>
      <c r="M563" s="73"/>
      <c r="N563" s="73"/>
      <c r="O563" s="73"/>
      <c r="P563" s="90"/>
      <c r="Q563" s="90"/>
      <c r="R563" s="90"/>
      <c r="S563" s="90"/>
      <c r="T563" s="90"/>
      <c r="U563" s="90"/>
      <c r="V563" s="90"/>
      <c r="W563" s="90"/>
      <c r="X563" s="91"/>
      <c r="Y563" s="73"/>
      <c r="Z563" s="73"/>
      <c r="AA563" s="73"/>
    </row>
    <row r="564" spans="1:27" ht="15.75" customHeight="1" x14ac:dyDescent="0.25">
      <c r="A564" s="73"/>
      <c r="B564" s="73"/>
      <c r="C564" s="73"/>
      <c r="D564" s="97"/>
      <c r="E564" s="73"/>
      <c r="F564" s="73"/>
      <c r="G564" s="73"/>
      <c r="H564" s="73"/>
      <c r="I564" s="73"/>
      <c r="J564" s="73"/>
      <c r="K564" s="78"/>
      <c r="L564" s="73"/>
      <c r="M564" s="73"/>
      <c r="N564" s="73"/>
      <c r="O564" s="73"/>
      <c r="P564" s="90"/>
      <c r="Q564" s="90"/>
      <c r="R564" s="90"/>
      <c r="S564" s="90"/>
      <c r="T564" s="90"/>
      <c r="U564" s="90"/>
      <c r="V564" s="90"/>
      <c r="W564" s="90"/>
      <c r="X564" s="91"/>
      <c r="Y564" s="73"/>
      <c r="Z564" s="73"/>
      <c r="AA564" s="73"/>
    </row>
    <row r="565" spans="1:27" ht="15.75" customHeight="1" x14ac:dyDescent="0.25">
      <c r="A565" s="73"/>
      <c r="B565" s="73"/>
      <c r="C565" s="73"/>
      <c r="D565" s="97"/>
      <c r="E565" s="73"/>
      <c r="F565" s="73"/>
      <c r="G565" s="73"/>
      <c r="H565" s="73"/>
      <c r="I565" s="73"/>
      <c r="J565" s="73"/>
      <c r="K565" s="78"/>
      <c r="L565" s="73"/>
      <c r="M565" s="73"/>
      <c r="N565" s="73"/>
      <c r="O565" s="73"/>
      <c r="P565" s="90"/>
      <c r="Q565" s="90"/>
      <c r="R565" s="90"/>
      <c r="S565" s="90"/>
      <c r="T565" s="90"/>
      <c r="U565" s="90"/>
      <c r="V565" s="90"/>
      <c r="W565" s="90"/>
      <c r="X565" s="91"/>
      <c r="Y565" s="73"/>
      <c r="Z565" s="73"/>
      <c r="AA565" s="73"/>
    </row>
    <row r="566" spans="1:27" ht="15.75" customHeight="1" x14ac:dyDescent="0.25">
      <c r="A566" s="73"/>
      <c r="B566" s="73"/>
      <c r="C566" s="73"/>
      <c r="D566" s="97"/>
      <c r="E566" s="73"/>
      <c r="F566" s="73"/>
      <c r="G566" s="73"/>
      <c r="H566" s="73"/>
      <c r="I566" s="73"/>
      <c r="J566" s="73"/>
      <c r="K566" s="78"/>
      <c r="L566" s="73"/>
      <c r="M566" s="73"/>
      <c r="N566" s="73"/>
      <c r="O566" s="73"/>
      <c r="P566" s="90"/>
      <c r="Q566" s="90"/>
      <c r="R566" s="90"/>
      <c r="S566" s="90"/>
      <c r="T566" s="90"/>
      <c r="U566" s="90"/>
      <c r="V566" s="90"/>
      <c r="W566" s="90"/>
      <c r="X566" s="91"/>
      <c r="Y566" s="73"/>
      <c r="Z566" s="73"/>
      <c r="AA566" s="73"/>
    </row>
    <row r="567" spans="1:27" ht="15.75" customHeight="1" x14ac:dyDescent="0.25">
      <c r="A567" s="73"/>
      <c r="B567" s="73"/>
      <c r="C567" s="73"/>
      <c r="D567" s="97"/>
      <c r="E567" s="73"/>
      <c r="F567" s="73"/>
      <c r="G567" s="73"/>
      <c r="H567" s="73"/>
      <c r="I567" s="73"/>
      <c r="J567" s="73"/>
      <c r="K567" s="78"/>
      <c r="L567" s="73"/>
      <c r="M567" s="73"/>
      <c r="N567" s="73"/>
      <c r="O567" s="73"/>
      <c r="P567" s="90"/>
      <c r="Q567" s="90"/>
      <c r="R567" s="90"/>
      <c r="S567" s="90"/>
      <c r="T567" s="90"/>
      <c r="U567" s="90"/>
      <c r="V567" s="90"/>
      <c r="W567" s="90"/>
      <c r="X567" s="91"/>
      <c r="Y567" s="73"/>
      <c r="Z567" s="73"/>
      <c r="AA567" s="73"/>
    </row>
    <row r="568" spans="1:27" ht="15.75" customHeight="1" x14ac:dyDescent="0.25">
      <c r="A568" s="73"/>
      <c r="B568" s="73"/>
      <c r="C568" s="73"/>
      <c r="D568" s="97"/>
      <c r="E568" s="73"/>
      <c r="F568" s="73"/>
      <c r="G568" s="73"/>
      <c r="H568" s="73"/>
      <c r="I568" s="73"/>
      <c r="J568" s="73"/>
      <c r="K568" s="78"/>
      <c r="L568" s="73"/>
      <c r="M568" s="73"/>
      <c r="N568" s="73"/>
      <c r="O568" s="73"/>
      <c r="P568" s="90"/>
      <c r="Q568" s="90"/>
      <c r="R568" s="90"/>
      <c r="S568" s="90"/>
      <c r="T568" s="90"/>
      <c r="U568" s="90"/>
      <c r="V568" s="90"/>
      <c r="W568" s="90"/>
      <c r="X568" s="91"/>
      <c r="Y568" s="73"/>
      <c r="Z568" s="73"/>
      <c r="AA568" s="73"/>
    </row>
    <row r="569" spans="1:27" ht="15.75" customHeight="1" x14ac:dyDescent="0.25">
      <c r="A569" s="73"/>
      <c r="B569" s="73"/>
      <c r="C569" s="73"/>
      <c r="D569" s="97"/>
      <c r="E569" s="73"/>
      <c r="F569" s="73"/>
      <c r="G569" s="73"/>
      <c r="H569" s="73"/>
      <c r="I569" s="73"/>
      <c r="J569" s="73"/>
      <c r="K569" s="78"/>
      <c r="L569" s="73"/>
      <c r="M569" s="73"/>
      <c r="N569" s="73"/>
      <c r="O569" s="73"/>
      <c r="P569" s="90"/>
      <c r="Q569" s="90"/>
      <c r="R569" s="90"/>
      <c r="S569" s="90"/>
      <c r="T569" s="90"/>
      <c r="U569" s="90"/>
      <c r="V569" s="90"/>
      <c r="W569" s="90"/>
      <c r="X569" s="91"/>
      <c r="Y569" s="73"/>
      <c r="Z569" s="73"/>
      <c r="AA569" s="73"/>
    </row>
    <row r="570" spans="1:27" ht="15.75" customHeight="1" x14ac:dyDescent="0.25">
      <c r="A570" s="73"/>
      <c r="B570" s="73"/>
      <c r="C570" s="73"/>
      <c r="D570" s="97"/>
      <c r="E570" s="73"/>
      <c r="F570" s="73"/>
      <c r="G570" s="73"/>
      <c r="H570" s="73"/>
      <c r="I570" s="73"/>
      <c r="J570" s="73"/>
      <c r="K570" s="78"/>
      <c r="L570" s="73"/>
      <c r="M570" s="73"/>
      <c r="N570" s="73"/>
      <c r="O570" s="73"/>
      <c r="P570" s="90"/>
      <c r="Q570" s="90"/>
      <c r="R570" s="90"/>
      <c r="S570" s="90"/>
      <c r="T570" s="90"/>
      <c r="U570" s="90"/>
      <c r="V570" s="90"/>
      <c r="W570" s="90"/>
      <c r="X570" s="91"/>
      <c r="Y570" s="73"/>
      <c r="Z570" s="73"/>
      <c r="AA570" s="73"/>
    </row>
    <row r="571" spans="1:27" ht="15.75" customHeight="1" x14ac:dyDescent="0.25">
      <c r="A571" s="73"/>
      <c r="B571" s="73"/>
      <c r="C571" s="73"/>
      <c r="D571" s="97"/>
      <c r="E571" s="73"/>
      <c r="F571" s="73"/>
      <c r="G571" s="73"/>
      <c r="H571" s="73"/>
      <c r="I571" s="73"/>
      <c r="J571" s="73"/>
      <c r="K571" s="78"/>
      <c r="L571" s="73"/>
      <c r="M571" s="73"/>
      <c r="N571" s="73"/>
      <c r="O571" s="73"/>
      <c r="P571" s="90"/>
      <c r="Q571" s="90"/>
      <c r="R571" s="90"/>
      <c r="S571" s="90"/>
      <c r="T571" s="90"/>
      <c r="U571" s="90"/>
      <c r="V571" s="90"/>
      <c r="W571" s="90"/>
      <c r="X571" s="91"/>
      <c r="Y571" s="73"/>
      <c r="Z571" s="73"/>
      <c r="AA571" s="73"/>
    </row>
    <row r="572" spans="1:27" ht="15.75" customHeight="1" x14ac:dyDescent="0.25">
      <c r="A572" s="73"/>
      <c r="B572" s="73"/>
      <c r="C572" s="73"/>
      <c r="D572" s="97"/>
      <c r="E572" s="73"/>
      <c r="F572" s="73"/>
      <c r="G572" s="73"/>
      <c r="H572" s="73"/>
      <c r="I572" s="73"/>
      <c r="J572" s="73"/>
      <c r="K572" s="78"/>
      <c r="L572" s="73"/>
      <c r="M572" s="73"/>
      <c r="N572" s="73"/>
      <c r="O572" s="73"/>
      <c r="P572" s="90"/>
      <c r="Q572" s="90"/>
      <c r="R572" s="90"/>
      <c r="S572" s="90"/>
      <c r="T572" s="90"/>
      <c r="U572" s="90"/>
      <c r="V572" s="90"/>
      <c r="W572" s="90"/>
      <c r="X572" s="91"/>
      <c r="Y572" s="73"/>
      <c r="Z572" s="73"/>
      <c r="AA572" s="73"/>
    </row>
    <row r="573" spans="1:27" ht="15.75" customHeight="1" x14ac:dyDescent="0.25">
      <c r="A573" s="73"/>
      <c r="B573" s="73"/>
      <c r="C573" s="73"/>
      <c r="D573" s="97"/>
      <c r="E573" s="73"/>
      <c r="F573" s="73"/>
      <c r="G573" s="73"/>
      <c r="H573" s="73"/>
      <c r="I573" s="73"/>
      <c r="J573" s="73"/>
      <c r="K573" s="78"/>
      <c r="L573" s="73"/>
      <c r="M573" s="73"/>
      <c r="N573" s="73"/>
      <c r="O573" s="73"/>
      <c r="P573" s="90"/>
      <c r="Q573" s="90"/>
      <c r="R573" s="90"/>
      <c r="S573" s="90"/>
      <c r="T573" s="90"/>
      <c r="U573" s="90"/>
      <c r="V573" s="90"/>
      <c r="W573" s="90"/>
      <c r="X573" s="91"/>
      <c r="Y573" s="73"/>
      <c r="Z573" s="73"/>
      <c r="AA573" s="73"/>
    </row>
    <row r="574" spans="1:27" ht="15.75" customHeight="1" x14ac:dyDescent="0.25">
      <c r="A574" s="73"/>
      <c r="B574" s="73"/>
      <c r="C574" s="73"/>
      <c r="D574" s="97"/>
      <c r="E574" s="73"/>
      <c r="F574" s="73"/>
      <c r="G574" s="73"/>
      <c r="H574" s="73"/>
      <c r="I574" s="73"/>
      <c r="J574" s="73"/>
      <c r="K574" s="78"/>
      <c r="L574" s="73"/>
      <c r="M574" s="73"/>
      <c r="N574" s="73"/>
      <c r="O574" s="73"/>
      <c r="P574" s="90"/>
      <c r="Q574" s="90"/>
      <c r="R574" s="90"/>
      <c r="S574" s="90"/>
      <c r="T574" s="90"/>
      <c r="U574" s="90"/>
      <c r="V574" s="90"/>
      <c r="W574" s="90"/>
      <c r="X574" s="91"/>
      <c r="Y574" s="73"/>
      <c r="Z574" s="73"/>
      <c r="AA574" s="73"/>
    </row>
    <row r="575" spans="1:27" ht="15.75" customHeight="1" x14ac:dyDescent="0.25">
      <c r="A575" s="73"/>
      <c r="B575" s="73"/>
      <c r="C575" s="73"/>
      <c r="D575" s="97"/>
      <c r="E575" s="73"/>
      <c r="F575" s="73"/>
      <c r="G575" s="73"/>
      <c r="H575" s="73"/>
      <c r="I575" s="73"/>
      <c r="J575" s="73"/>
      <c r="K575" s="78"/>
      <c r="L575" s="73"/>
      <c r="M575" s="73"/>
      <c r="N575" s="73"/>
      <c r="O575" s="73"/>
      <c r="P575" s="90"/>
      <c r="Q575" s="90"/>
      <c r="R575" s="90"/>
      <c r="S575" s="90"/>
      <c r="T575" s="90"/>
      <c r="U575" s="90"/>
      <c r="V575" s="90"/>
      <c r="W575" s="90"/>
      <c r="X575" s="91"/>
      <c r="Y575" s="73"/>
      <c r="Z575" s="73"/>
      <c r="AA575" s="73"/>
    </row>
    <row r="576" spans="1:27" ht="15.75" customHeight="1" x14ac:dyDescent="0.25">
      <c r="A576" s="73"/>
      <c r="B576" s="73"/>
      <c r="C576" s="73"/>
      <c r="D576" s="97"/>
      <c r="E576" s="73"/>
      <c r="F576" s="73"/>
      <c r="G576" s="73"/>
      <c r="H576" s="73"/>
      <c r="I576" s="73"/>
      <c r="J576" s="73"/>
      <c r="K576" s="78"/>
      <c r="L576" s="73"/>
      <c r="M576" s="73"/>
      <c r="N576" s="73"/>
      <c r="O576" s="73"/>
      <c r="P576" s="90"/>
      <c r="Q576" s="90"/>
      <c r="R576" s="90"/>
      <c r="S576" s="90"/>
      <c r="T576" s="90"/>
      <c r="U576" s="90"/>
      <c r="V576" s="90"/>
      <c r="W576" s="90"/>
      <c r="X576" s="91"/>
      <c r="Y576" s="73"/>
      <c r="Z576" s="73"/>
      <c r="AA576" s="73"/>
    </row>
    <row r="577" spans="1:27" ht="15.75" customHeight="1" x14ac:dyDescent="0.25">
      <c r="A577" s="73"/>
      <c r="B577" s="73"/>
      <c r="C577" s="73"/>
      <c r="D577" s="97"/>
      <c r="E577" s="73"/>
      <c r="F577" s="73"/>
      <c r="G577" s="73"/>
      <c r="H577" s="73"/>
      <c r="I577" s="73"/>
      <c r="J577" s="73"/>
      <c r="K577" s="78"/>
      <c r="L577" s="73"/>
      <c r="M577" s="73"/>
      <c r="N577" s="73"/>
      <c r="O577" s="73"/>
      <c r="P577" s="90"/>
      <c r="Q577" s="90"/>
      <c r="R577" s="90"/>
      <c r="S577" s="90"/>
      <c r="T577" s="90"/>
      <c r="U577" s="90"/>
      <c r="V577" s="90"/>
      <c r="W577" s="90"/>
      <c r="X577" s="91"/>
      <c r="Y577" s="73"/>
      <c r="Z577" s="73"/>
      <c r="AA577" s="73"/>
    </row>
    <row r="578" spans="1:27" ht="15.75" customHeight="1" x14ac:dyDescent="0.25">
      <c r="A578" s="73"/>
      <c r="B578" s="73"/>
      <c r="C578" s="73"/>
      <c r="D578" s="97"/>
      <c r="E578" s="73"/>
      <c r="F578" s="73"/>
      <c r="G578" s="73"/>
      <c r="H578" s="73"/>
      <c r="I578" s="73"/>
      <c r="J578" s="73"/>
      <c r="K578" s="78"/>
      <c r="L578" s="73"/>
      <c r="M578" s="73"/>
      <c r="N578" s="73"/>
      <c r="O578" s="73"/>
      <c r="P578" s="90"/>
      <c r="Q578" s="90"/>
      <c r="R578" s="90"/>
      <c r="S578" s="90"/>
      <c r="T578" s="90"/>
      <c r="U578" s="90"/>
      <c r="V578" s="90"/>
      <c r="W578" s="90"/>
      <c r="X578" s="91"/>
      <c r="Y578" s="73"/>
      <c r="Z578" s="73"/>
      <c r="AA578" s="73"/>
    </row>
    <row r="579" spans="1:27" ht="15.75" customHeight="1" x14ac:dyDescent="0.25">
      <c r="A579" s="73"/>
      <c r="B579" s="73"/>
      <c r="C579" s="73"/>
      <c r="D579" s="97"/>
      <c r="E579" s="73"/>
      <c r="F579" s="73"/>
      <c r="G579" s="73"/>
      <c r="H579" s="73"/>
      <c r="I579" s="73"/>
      <c r="J579" s="73"/>
      <c r="K579" s="78"/>
      <c r="L579" s="73"/>
      <c r="M579" s="73"/>
      <c r="N579" s="73"/>
      <c r="O579" s="73"/>
      <c r="P579" s="90"/>
      <c r="Q579" s="90"/>
      <c r="R579" s="90"/>
      <c r="S579" s="90"/>
      <c r="T579" s="90"/>
      <c r="U579" s="90"/>
      <c r="V579" s="90"/>
      <c r="W579" s="90"/>
      <c r="X579" s="91"/>
      <c r="Y579" s="73"/>
      <c r="Z579" s="73"/>
      <c r="AA579" s="73"/>
    </row>
    <row r="580" spans="1:27" ht="15.75" customHeight="1" x14ac:dyDescent="0.25">
      <c r="A580" s="73"/>
      <c r="B580" s="73"/>
      <c r="C580" s="73"/>
      <c r="D580" s="97"/>
      <c r="E580" s="73"/>
      <c r="F580" s="73"/>
      <c r="G580" s="73"/>
      <c r="H580" s="73"/>
      <c r="I580" s="73"/>
      <c r="J580" s="73"/>
      <c r="K580" s="78"/>
      <c r="L580" s="73"/>
      <c r="M580" s="73"/>
      <c r="N580" s="73"/>
      <c r="O580" s="73"/>
      <c r="P580" s="90"/>
      <c r="Q580" s="90"/>
      <c r="R580" s="90"/>
      <c r="S580" s="90"/>
      <c r="T580" s="90"/>
      <c r="U580" s="90"/>
      <c r="V580" s="90"/>
      <c r="W580" s="90"/>
      <c r="X580" s="91"/>
      <c r="Y580" s="73"/>
      <c r="Z580" s="73"/>
      <c r="AA580" s="73"/>
    </row>
    <row r="581" spans="1:27" ht="15.75" customHeight="1" x14ac:dyDescent="0.25">
      <c r="A581" s="73"/>
      <c r="B581" s="73"/>
      <c r="C581" s="73"/>
      <c r="D581" s="97"/>
      <c r="E581" s="73"/>
      <c r="F581" s="73"/>
      <c r="G581" s="73"/>
      <c r="H581" s="73"/>
      <c r="I581" s="73"/>
      <c r="J581" s="73"/>
      <c r="K581" s="78"/>
      <c r="L581" s="73"/>
      <c r="M581" s="73"/>
      <c r="N581" s="73"/>
      <c r="O581" s="73"/>
      <c r="P581" s="90"/>
      <c r="Q581" s="90"/>
      <c r="R581" s="90"/>
      <c r="S581" s="90"/>
      <c r="T581" s="90"/>
      <c r="U581" s="90"/>
      <c r="V581" s="90"/>
      <c r="W581" s="90"/>
      <c r="X581" s="91"/>
      <c r="Y581" s="73"/>
      <c r="Z581" s="73"/>
      <c r="AA581" s="73"/>
    </row>
    <row r="582" spans="1:27" ht="15.75" customHeight="1" x14ac:dyDescent="0.25">
      <c r="A582" s="73"/>
      <c r="B582" s="73"/>
      <c r="C582" s="73"/>
      <c r="D582" s="97"/>
      <c r="E582" s="73"/>
      <c r="F582" s="73"/>
      <c r="G582" s="73"/>
      <c r="H582" s="73"/>
      <c r="I582" s="73"/>
      <c r="J582" s="73"/>
      <c r="K582" s="78"/>
      <c r="L582" s="73"/>
      <c r="M582" s="73"/>
      <c r="N582" s="73"/>
      <c r="O582" s="73"/>
      <c r="P582" s="90"/>
      <c r="Q582" s="90"/>
      <c r="R582" s="90"/>
      <c r="S582" s="90"/>
      <c r="T582" s="90"/>
      <c r="U582" s="90"/>
      <c r="V582" s="90"/>
      <c r="W582" s="90"/>
      <c r="X582" s="91"/>
      <c r="Y582" s="73"/>
      <c r="Z582" s="73"/>
      <c r="AA582" s="73"/>
    </row>
    <row r="583" spans="1:27" ht="15.75" customHeight="1" x14ac:dyDescent="0.25">
      <c r="A583" s="73"/>
      <c r="B583" s="73"/>
      <c r="C583" s="73"/>
      <c r="D583" s="97"/>
      <c r="E583" s="73"/>
      <c r="F583" s="73"/>
      <c r="G583" s="73"/>
      <c r="H583" s="73"/>
      <c r="I583" s="73"/>
      <c r="J583" s="73"/>
      <c r="K583" s="78"/>
      <c r="L583" s="73"/>
      <c r="M583" s="73"/>
      <c r="N583" s="73"/>
      <c r="O583" s="73"/>
      <c r="P583" s="90"/>
      <c r="Q583" s="90"/>
      <c r="R583" s="90"/>
      <c r="S583" s="90"/>
      <c r="T583" s="90"/>
      <c r="U583" s="90"/>
      <c r="V583" s="90"/>
      <c r="W583" s="90"/>
      <c r="X583" s="91"/>
      <c r="Y583" s="73"/>
      <c r="Z583" s="73"/>
      <c r="AA583" s="73"/>
    </row>
    <row r="584" spans="1:27" ht="15.75" customHeight="1" x14ac:dyDescent="0.25">
      <c r="A584" s="73"/>
      <c r="B584" s="73"/>
      <c r="C584" s="73"/>
      <c r="D584" s="97"/>
      <c r="E584" s="73"/>
      <c r="F584" s="73"/>
      <c r="G584" s="73"/>
      <c r="H584" s="73"/>
      <c r="I584" s="73"/>
      <c r="J584" s="73"/>
      <c r="K584" s="78"/>
      <c r="L584" s="73"/>
      <c r="M584" s="73"/>
      <c r="N584" s="73"/>
      <c r="O584" s="73"/>
      <c r="P584" s="90"/>
      <c r="Q584" s="90"/>
      <c r="R584" s="90"/>
      <c r="S584" s="90"/>
      <c r="T584" s="90"/>
      <c r="U584" s="90"/>
      <c r="V584" s="90"/>
      <c r="W584" s="90"/>
      <c r="X584" s="91"/>
      <c r="Y584" s="73"/>
      <c r="Z584" s="73"/>
      <c r="AA584" s="73"/>
    </row>
    <row r="585" spans="1:27" ht="15.75" customHeight="1" x14ac:dyDescent="0.25">
      <c r="A585" s="73"/>
      <c r="B585" s="73"/>
      <c r="C585" s="73"/>
      <c r="D585" s="97"/>
      <c r="E585" s="73"/>
      <c r="F585" s="73"/>
      <c r="G585" s="73"/>
      <c r="H585" s="73"/>
      <c r="I585" s="73"/>
      <c r="J585" s="73"/>
      <c r="K585" s="78"/>
      <c r="L585" s="73"/>
      <c r="M585" s="73"/>
      <c r="N585" s="73"/>
      <c r="O585" s="73"/>
      <c r="P585" s="90"/>
      <c r="Q585" s="90"/>
      <c r="R585" s="90"/>
      <c r="S585" s="90"/>
      <c r="T585" s="90"/>
      <c r="U585" s="90"/>
      <c r="V585" s="90"/>
      <c r="W585" s="90"/>
      <c r="X585" s="91"/>
      <c r="Y585" s="73"/>
      <c r="Z585" s="73"/>
      <c r="AA585" s="73"/>
    </row>
    <row r="586" spans="1:27" ht="15.75" customHeight="1" x14ac:dyDescent="0.25">
      <c r="A586" s="73"/>
      <c r="B586" s="73"/>
      <c r="C586" s="73"/>
      <c r="D586" s="97"/>
      <c r="E586" s="73"/>
      <c r="F586" s="73"/>
      <c r="G586" s="73"/>
      <c r="H586" s="73"/>
      <c r="I586" s="73"/>
      <c r="J586" s="73"/>
      <c r="K586" s="78"/>
      <c r="L586" s="73"/>
      <c r="M586" s="73"/>
      <c r="N586" s="73"/>
      <c r="O586" s="73"/>
      <c r="P586" s="90"/>
      <c r="Q586" s="90"/>
      <c r="R586" s="90"/>
      <c r="S586" s="90"/>
      <c r="T586" s="90"/>
      <c r="U586" s="90"/>
      <c r="V586" s="90"/>
      <c r="W586" s="90"/>
      <c r="X586" s="91"/>
      <c r="Y586" s="73"/>
      <c r="Z586" s="73"/>
      <c r="AA586" s="73"/>
    </row>
    <row r="587" spans="1:27" ht="15.75" customHeight="1" x14ac:dyDescent="0.25">
      <c r="A587" s="73"/>
      <c r="B587" s="73"/>
      <c r="C587" s="73"/>
      <c r="D587" s="97"/>
      <c r="E587" s="73"/>
      <c r="F587" s="73"/>
      <c r="G587" s="73"/>
      <c r="H587" s="73"/>
      <c r="I587" s="73"/>
      <c r="J587" s="73"/>
      <c r="K587" s="78"/>
      <c r="L587" s="73"/>
      <c r="M587" s="73"/>
      <c r="N587" s="73"/>
      <c r="O587" s="73"/>
      <c r="P587" s="90"/>
      <c r="Q587" s="90"/>
      <c r="R587" s="90"/>
      <c r="S587" s="90"/>
      <c r="T587" s="90"/>
      <c r="U587" s="90"/>
      <c r="V587" s="90"/>
      <c r="W587" s="90"/>
      <c r="X587" s="91"/>
      <c r="Y587" s="73"/>
      <c r="Z587" s="73"/>
      <c r="AA587" s="73"/>
    </row>
    <row r="588" spans="1:27" ht="15.75" customHeight="1" x14ac:dyDescent="0.25">
      <c r="A588" s="73"/>
      <c r="B588" s="73"/>
      <c r="C588" s="73"/>
      <c r="D588" s="97"/>
      <c r="E588" s="73"/>
      <c r="F588" s="73"/>
      <c r="G588" s="73"/>
      <c r="H588" s="73"/>
      <c r="I588" s="73"/>
      <c r="J588" s="73"/>
      <c r="K588" s="78"/>
      <c r="L588" s="73"/>
      <c r="M588" s="73"/>
      <c r="N588" s="73"/>
      <c r="O588" s="73"/>
      <c r="P588" s="90"/>
      <c r="Q588" s="90"/>
      <c r="R588" s="90"/>
      <c r="S588" s="90"/>
      <c r="T588" s="90"/>
      <c r="U588" s="90"/>
      <c r="V588" s="90"/>
      <c r="W588" s="90"/>
      <c r="X588" s="91"/>
      <c r="Y588" s="73"/>
      <c r="Z588" s="73"/>
      <c r="AA588" s="73"/>
    </row>
    <row r="589" spans="1:27" ht="15.75" customHeight="1" x14ac:dyDescent="0.25">
      <c r="A589" s="73"/>
      <c r="B589" s="73"/>
      <c r="C589" s="73"/>
      <c r="D589" s="97"/>
      <c r="E589" s="73"/>
      <c r="F589" s="73"/>
      <c r="G589" s="73"/>
      <c r="H589" s="73"/>
      <c r="I589" s="73"/>
      <c r="J589" s="73"/>
      <c r="K589" s="78"/>
      <c r="L589" s="73"/>
      <c r="M589" s="73"/>
      <c r="N589" s="73"/>
      <c r="O589" s="73"/>
      <c r="P589" s="90"/>
      <c r="Q589" s="90"/>
      <c r="R589" s="90"/>
      <c r="S589" s="90"/>
      <c r="T589" s="90"/>
      <c r="U589" s="90"/>
      <c r="V589" s="90"/>
      <c r="W589" s="90"/>
      <c r="X589" s="91"/>
      <c r="Y589" s="73"/>
      <c r="Z589" s="73"/>
      <c r="AA589" s="73"/>
    </row>
    <row r="590" spans="1:27" ht="15.75" customHeight="1" x14ac:dyDescent="0.25">
      <c r="A590" s="73"/>
      <c r="B590" s="73"/>
      <c r="C590" s="73"/>
      <c r="D590" s="97"/>
      <c r="E590" s="73"/>
      <c r="F590" s="73"/>
      <c r="G590" s="73"/>
      <c r="H590" s="73"/>
      <c r="I590" s="73"/>
      <c r="J590" s="73"/>
      <c r="K590" s="78"/>
      <c r="L590" s="73"/>
      <c r="M590" s="73"/>
      <c r="N590" s="73"/>
      <c r="O590" s="73"/>
      <c r="P590" s="90"/>
      <c r="Q590" s="90"/>
      <c r="R590" s="90"/>
      <c r="S590" s="90"/>
      <c r="T590" s="90"/>
      <c r="U590" s="90"/>
      <c r="V590" s="90"/>
      <c r="W590" s="90"/>
      <c r="X590" s="91"/>
      <c r="Y590" s="73"/>
      <c r="Z590" s="73"/>
      <c r="AA590" s="73"/>
    </row>
    <row r="591" spans="1:27" ht="15.75" customHeight="1" x14ac:dyDescent="0.25">
      <c r="A591" s="73"/>
      <c r="B591" s="73"/>
      <c r="C591" s="73"/>
      <c r="D591" s="97"/>
      <c r="E591" s="73"/>
      <c r="F591" s="73"/>
      <c r="G591" s="73"/>
      <c r="H591" s="73"/>
      <c r="I591" s="73"/>
      <c r="J591" s="73"/>
      <c r="K591" s="78"/>
      <c r="L591" s="73"/>
      <c r="M591" s="73"/>
      <c r="N591" s="73"/>
      <c r="O591" s="73"/>
      <c r="P591" s="90"/>
      <c r="Q591" s="90"/>
      <c r="R591" s="90"/>
      <c r="S591" s="90"/>
      <c r="T591" s="90"/>
      <c r="U591" s="90"/>
      <c r="V591" s="90"/>
      <c r="W591" s="90"/>
      <c r="X591" s="91"/>
      <c r="Y591" s="73"/>
      <c r="Z591" s="73"/>
      <c r="AA591" s="73"/>
    </row>
    <row r="592" spans="1:27" ht="15.75" customHeight="1" x14ac:dyDescent="0.25">
      <c r="A592" s="73"/>
      <c r="B592" s="73"/>
      <c r="C592" s="73"/>
      <c r="D592" s="97"/>
      <c r="E592" s="73"/>
      <c r="F592" s="73"/>
      <c r="G592" s="73"/>
      <c r="H592" s="73"/>
      <c r="I592" s="73"/>
      <c r="J592" s="73"/>
      <c r="K592" s="78"/>
      <c r="L592" s="73"/>
      <c r="M592" s="73"/>
      <c r="N592" s="73"/>
      <c r="O592" s="73"/>
      <c r="P592" s="90"/>
      <c r="Q592" s="90"/>
      <c r="R592" s="90"/>
      <c r="S592" s="90"/>
      <c r="T592" s="90"/>
      <c r="U592" s="90"/>
      <c r="V592" s="90"/>
      <c r="W592" s="90"/>
      <c r="X592" s="91"/>
      <c r="Y592" s="73"/>
      <c r="Z592" s="73"/>
      <c r="AA592" s="73"/>
    </row>
    <row r="593" spans="1:27" ht="15.75" customHeight="1" x14ac:dyDescent="0.25">
      <c r="A593" s="73"/>
      <c r="B593" s="73"/>
      <c r="C593" s="73"/>
      <c r="D593" s="97"/>
      <c r="E593" s="73"/>
      <c r="F593" s="73"/>
      <c r="G593" s="73"/>
      <c r="H593" s="73"/>
      <c r="I593" s="73"/>
      <c r="J593" s="73"/>
      <c r="K593" s="78"/>
      <c r="L593" s="73"/>
      <c r="M593" s="73"/>
      <c r="N593" s="73"/>
      <c r="O593" s="73"/>
      <c r="P593" s="90"/>
      <c r="Q593" s="90"/>
      <c r="R593" s="90"/>
      <c r="S593" s="90"/>
      <c r="T593" s="90"/>
      <c r="U593" s="90"/>
      <c r="V593" s="90"/>
      <c r="W593" s="90"/>
      <c r="X593" s="91"/>
      <c r="Y593" s="73"/>
      <c r="Z593" s="73"/>
      <c r="AA593" s="73"/>
    </row>
    <row r="594" spans="1:27" ht="15.75" customHeight="1" x14ac:dyDescent="0.25">
      <c r="A594" s="73"/>
      <c r="B594" s="73"/>
      <c r="C594" s="73"/>
      <c r="D594" s="97"/>
      <c r="E594" s="73"/>
      <c r="F594" s="73"/>
      <c r="G594" s="73"/>
      <c r="H594" s="73"/>
      <c r="I594" s="73"/>
      <c r="J594" s="73"/>
      <c r="K594" s="78"/>
      <c r="L594" s="73"/>
      <c r="M594" s="73"/>
      <c r="N594" s="73"/>
      <c r="O594" s="73"/>
      <c r="P594" s="90"/>
      <c r="Q594" s="90"/>
      <c r="R594" s="90"/>
      <c r="S594" s="90"/>
      <c r="T594" s="90"/>
      <c r="U594" s="90"/>
      <c r="V594" s="90"/>
      <c r="W594" s="90"/>
      <c r="X594" s="91"/>
      <c r="Y594" s="73"/>
      <c r="Z594" s="73"/>
      <c r="AA594" s="73"/>
    </row>
    <row r="595" spans="1:27" ht="15.75" customHeight="1" x14ac:dyDescent="0.25">
      <c r="A595" s="73"/>
      <c r="B595" s="73"/>
      <c r="C595" s="73"/>
      <c r="D595" s="97"/>
      <c r="E595" s="73"/>
      <c r="F595" s="73"/>
      <c r="G595" s="73"/>
      <c r="H595" s="73"/>
      <c r="I595" s="73"/>
      <c r="J595" s="73"/>
      <c r="K595" s="78"/>
      <c r="L595" s="73"/>
      <c r="M595" s="73"/>
      <c r="N595" s="73"/>
      <c r="O595" s="73"/>
      <c r="P595" s="90"/>
      <c r="Q595" s="90"/>
      <c r="R595" s="90"/>
      <c r="S595" s="90"/>
      <c r="T595" s="90"/>
      <c r="U595" s="90"/>
      <c r="V595" s="90"/>
      <c r="W595" s="90"/>
      <c r="X595" s="91"/>
      <c r="Y595" s="73"/>
      <c r="Z595" s="73"/>
      <c r="AA595" s="73"/>
    </row>
    <row r="596" spans="1:27" ht="15.75" customHeight="1" x14ac:dyDescent="0.25">
      <c r="A596" s="73"/>
      <c r="B596" s="73"/>
      <c r="C596" s="73"/>
      <c r="D596" s="97"/>
      <c r="E596" s="73"/>
      <c r="F596" s="73"/>
      <c r="G596" s="73"/>
      <c r="H596" s="73"/>
      <c r="I596" s="73"/>
      <c r="J596" s="73"/>
      <c r="K596" s="78"/>
      <c r="L596" s="73"/>
      <c r="M596" s="73"/>
      <c r="N596" s="73"/>
      <c r="O596" s="73"/>
      <c r="P596" s="90"/>
      <c r="Q596" s="90"/>
      <c r="R596" s="90"/>
      <c r="S596" s="90"/>
      <c r="T596" s="90"/>
      <c r="U596" s="90"/>
      <c r="V596" s="90"/>
      <c r="W596" s="90"/>
      <c r="X596" s="91"/>
      <c r="Y596" s="73"/>
      <c r="Z596" s="73"/>
      <c r="AA596" s="73"/>
    </row>
    <row r="597" spans="1:27" ht="15.75" customHeight="1" x14ac:dyDescent="0.25">
      <c r="A597" s="73"/>
      <c r="B597" s="73"/>
      <c r="C597" s="73"/>
      <c r="D597" s="97"/>
      <c r="E597" s="73"/>
      <c r="F597" s="73"/>
      <c r="G597" s="73"/>
      <c r="H597" s="73"/>
      <c r="I597" s="73"/>
      <c r="J597" s="73"/>
      <c r="K597" s="78"/>
      <c r="L597" s="73"/>
      <c r="M597" s="73"/>
      <c r="N597" s="73"/>
      <c r="O597" s="73"/>
      <c r="P597" s="90"/>
      <c r="Q597" s="90"/>
      <c r="R597" s="90"/>
      <c r="S597" s="90"/>
      <c r="T597" s="90"/>
      <c r="U597" s="90"/>
      <c r="V597" s="90"/>
      <c r="W597" s="90"/>
      <c r="X597" s="91"/>
      <c r="Y597" s="73"/>
      <c r="Z597" s="73"/>
      <c r="AA597" s="73"/>
    </row>
    <row r="598" spans="1:27" ht="15.75" customHeight="1" x14ac:dyDescent="0.25">
      <c r="A598" s="73"/>
      <c r="B598" s="73"/>
      <c r="C598" s="73"/>
      <c r="D598" s="97"/>
      <c r="E598" s="73"/>
      <c r="F598" s="73"/>
      <c r="G598" s="73"/>
      <c r="H598" s="73"/>
      <c r="I598" s="73"/>
      <c r="J598" s="73"/>
      <c r="K598" s="78"/>
      <c r="L598" s="73"/>
      <c r="M598" s="73"/>
      <c r="N598" s="73"/>
      <c r="O598" s="73"/>
      <c r="P598" s="90"/>
      <c r="Q598" s="90"/>
      <c r="R598" s="90"/>
      <c r="S598" s="90"/>
      <c r="T598" s="90"/>
      <c r="U598" s="90"/>
      <c r="V598" s="90"/>
      <c r="W598" s="90"/>
      <c r="X598" s="91"/>
      <c r="Y598" s="73"/>
      <c r="Z598" s="73"/>
      <c r="AA598" s="73"/>
    </row>
    <row r="599" spans="1:27" ht="15.75" customHeight="1" x14ac:dyDescent="0.25">
      <c r="A599" s="73"/>
      <c r="B599" s="73"/>
      <c r="C599" s="73"/>
      <c r="D599" s="97"/>
      <c r="E599" s="73"/>
      <c r="F599" s="73"/>
      <c r="G599" s="73"/>
      <c r="H599" s="73"/>
      <c r="I599" s="73"/>
      <c r="J599" s="73"/>
      <c r="K599" s="78"/>
      <c r="L599" s="73"/>
      <c r="M599" s="73"/>
      <c r="N599" s="73"/>
      <c r="O599" s="73"/>
      <c r="P599" s="90"/>
      <c r="Q599" s="90"/>
      <c r="R599" s="90"/>
      <c r="S599" s="90"/>
      <c r="T599" s="90"/>
      <c r="U599" s="90"/>
      <c r="V599" s="90"/>
      <c r="W599" s="90"/>
      <c r="X599" s="91"/>
      <c r="Y599" s="73"/>
      <c r="Z599" s="73"/>
      <c r="AA599" s="73"/>
    </row>
    <row r="600" spans="1:27" ht="15.75" customHeight="1" x14ac:dyDescent="0.25">
      <c r="A600" s="73"/>
      <c r="B600" s="73"/>
      <c r="C600" s="73"/>
      <c r="D600" s="97"/>
      <c r="E600" s="73"/>
      <c r="F600" s="73"/>
      <c r="G600" s="73"/>
      <c r="H600" s="73"/>
      <c r="I600" s="73"/>
      <c r="J600" s="73"/>
      <c r="K600" s="78"/>
      <c r="L600" s="73"/>
      <c r="M600" s="73"/>
      <c r="N600" s="73"/>
      <c r="O600" s="73"/>
      <c r="P600" s="90"/>
      <c r="Q600" s="90"/>
      <c r="R600" s="90"/>
      <c r="S600" s="90"/>
      <c r="T600" s="90"/>
      <c r="U600" s="90"/>
      <c r="V600" s="90"/>
      <c r="W600" s="90"/>
      <c r="X600" s="91"/>
      <c r="Y600" s="73"/>
      <c r="Z600" s="73"/>
      <c r="AA600" s="73"/>
    </row>
    <row r="601" spans="1:27" ht="15.75" customHeight="1" x14ac:dyDescent="0.25">
      <c r="A601" s="73"/>
      <c r="B601" s="73"/>
      <c r="C601" s="73"/>
      <c r="D601" s="97"/>
      <c r="E601" s="73"/>
      <c r="F601" s="73"/>
      <c r="G601" s="73"/>
      <c r="H601" s="73"/>
      <c r="I601" s="73"/>
      <c r="J601" s="73"/>
      <c r="K601" s="78"/>
      <c r="L601" s="73"/>
      <c r="M601" s="73"/>
      <c r="N601" s="73"/>
      <c r="O601" s="73"/>
      <c r="P601" s="90"/>
      <c r="Q601" s="90"/>
      <c r="R601" s="90"/>
      <c r="S601" s="90"/>
      <c r="T601" s="90"/>
      <c r="U601" s="90"/>
      <c r="V601" s="90"/>
      <c r="W601" s="90"/>
      <c r="X601" s="91"/>
      <c r="Y601" s="73"/>
      <c r="Z601" s="73"/>
      <c r="AA601" s="73"/>
    </row>
    <row r="602" spans="1:27" ht="15.75" customHeight="1" x14ac:dyDescent="0.25">
      <c r="A602" s="73"/>
      <c r="B602" s="73"/>
      <c r="C602" s="73"/>
      <c r="D602" s="97"/>
      <c r="E602" s="73"/>
      <c r="F602" s="73"/>
      <c r="G602" s="73"/>
      <c r="H602" s="73"/>
      <c r="I602" s="73"/>
      <c r="J602" s="73"/>
      <c r="K602" s="78"/>
      <c r="L602" s="73"/>
      <c r="M602" s="73"/>
      <c r="N602" s="73"/>
      <c r="O602" s="73"/>
      <c r="P602" s="90"/>
      <c r="Q602" s="90"/>
      <c r="R602" s="90"/>
      <c r="S602" s="90"/>
      <c r="T602" s="90"/>
      <c r="U602" s="90"/>
      <c r="V602" s="90"/>
      <c r="W602" s="90"/>
      <c r="X602" s="91"/>
      <c r="Y602" s="73"/>
      <c r="Z602" s="73"/>
      <c r="AA602" s="73"/>
    </row>
    <row r="603" spans="1:27" ht="15.75" customHeight="1" x14ac:dyDescent="0.25">
      <c r="A603" s="73"/>
      <c r="B603" s="73"/>
      <c r="C603" s="73"/>
      <c r="D603" s="97"/>
      <c r="E603" s="73"/>
      <c r="F603" s="73"/>
      <c r="G603" s="73"/>
      <c r="H603" s="73"/>
      <c r="I603" s="73"/>
      <c r="J603" s="73"/>
      <c r="K603" s="78"/>
      <c r="L603" s="73"/>
      <c r="M603" s="73"/>
      <c r="N603" s="73"/>
      <c r="O603" s="73"/>
      <c r="P603" s="90"/>
      <c r="Q603" s="90"/>
      <c r="R603" s="90"/>
      <c r="S603" s="90"/>
      <c r="T603" s="90"/>
      <c r="U603" s="90"/>
      <c r="V603" s="90"/>
      <c r="W603" s="90"/>
      <c r="X603" s="91"/>
      <c r="Y603" s="73"/>
      <c r="Z603" s="73"/>
      <c r="AA603" s="73"/>
    </row>
    <row r="604" spans="1:27" ht="15.75" customHeight="1" x14ac:dyDescent="0.25">
      <c r="A604" s="73"/>
      <c r="B604" s="73"/>
      <c r="C604" s="73"/>
      <c r="D604" s="97"/>
      <c r="E604" s="73"/>
      <c r="F604" s="73"/>
      <c r="G604" s="73"/>
      <c r="H604" s="73"/>
      <c r="I604" s="73"/>
      <c r="J604" s="73"/>
      <c r="K604" s="78"/>
      <c r="L604" s="73"/>
      <c r="M604" s="73"/>
      <c r="N604" s="73"/>
      <c r="O604" s="73"/>
      <c r="P604" s="90"/>
      <c r="Q604" s="90"/>
      <c r="R604" s="90"/>
      <c r="S604" s="90"/>
      <c r="T604" s="90"/>
      <c r="U604" s="90"/>
      <c r="V604" s="90"/>
      <c r="W604" s="90"/>
      <c r="X604" s="91"/>
      <c r="Y604" s="73"/>
      <c r="Z604" s="73"/>
      <c r="AA604" s="73"/>
    </row>
    <row r="605" spans="1:27" ht="15.75" customHeight="1" x14ac:dyDescent="0.25">
      <c r="A605" s="73"/>
      <c r="B605" s="73"/>
      <c r="C605" s="73"/>
      <c r="D605" s="97"/>
      <c r="E605" s="73"/>
      <c r="F605" s="73"/>
      <c r="G605" s="73"/>
      <c r="H605" s="73"/>
      <c r="I605" s="73"/>
      <c r="J605" s="73"/>
      <c r="K605" s="78"/>
      <c r="L605" s="73"/>
      <c r="M605" s="73"/>
      <c r="N605" s="73"/>
      <c r="O605" s="73"/>
      <c r="P605" s="90"/>
      <c r="Q605" s="90"/>
      <c r="R605" s="90"/>
      <c r="S605" s="90"/>
      <c r="T605" s="90"/>
      <c r="U605" s="90"/>
      <c r="V605" s="90"/>
      <c r="W605" s="90"/>
      <c r="X605" s="91"/>
      <c r="Y605" s="73"/>
      <c r="Z605" s="73"/>
      <c r="AA605" s="73"/>
    </row>
    <row r="606" spans="1:27" ht="15.75" customHeight="1" x14ac:dyDescent="0.25">
      <c r="A606" s="73"/>
      <c r="B606" s="73"/>
      <c r="C606" s="73"/>
      <c r="D606" s="97"/>
      <c r="E606" s="73"/>
      <c r="F606" s="73"/>
      <c r="G606" s="73"/>
      <c r="H606" s="73"/>
      <c r="I606" s="73"/>
      <c r="J606" s="73"/>
      <c r="K606" s="78"/>
      <c r="L606" s="73"/>
      <c r="M606" s="73"/>
      <c r="N606" s="73"/>
      <c r="O606" s="73"/>
      <c r="P606" s="90"/>
      <c r="Q606" s="90"/>
      <c r="R606" s="90"/>
      <c r="S606" s="90"/>
      <c r="T606" s="90"/>
      <c r="U606" s="90"/>
      <c r="V606" s="90"/>
      <c r="W606" s="90"/>
      <c r="X606" s="91"/>
      <c r="Y606" s="73"/>
      <c r="Z606" s="73"/>
      <c r="AA606" s="73"/>
    </row>
    <row r="607" spans="1:27" ht="15.75" customHeight="1" x14ac:dyDescent="0.25">
      <c r="A607" s="73"/>
      <c r="B607" s="73"/>
      <c r="C607" s="73"/>
      <c r="D607" s="97"/>
      <c r="E607" s="73"/>
      <c r="F607" s="73"/>
      <c r="G607" s="73"/>
      <c r="H607" s="73"/>
      <c r="I607" s="73"/>
      <c r="J607" s="73"/>
      <c r="K607" s="78"/>
      <c r="L607" s="73"/>
      <c r="M607" s="73"/>
      <c r="N607" s="73"/>
      <c r="O607" s="73"/>
      <c r="P607" s="90"/>
      <c r="Q607" s="90"/>
      <c r="R607" s="90"/>
      <c r="S607" s="90"/>
      <c r="T607" s="90"/>
      <c r="U607" s="90"/>
      <c r="V607" s="90"/>
      <c r="W607" s="90"/>
      <c r="X607" s="91"/>
      <c r="Y607" s="73"/>
      <c r="Z607" s="73"/>
      <c r="AA607" s="73"/>
    </row>
    <row r="608" spans="1:27" ht="15.75" customHeight="1" x14ac:dyDescent="0.25">
      <c r="A608" s="73"/>
      <c r="B608" s="73"/>
      <c r="C608" s="73"/>
      <c r="D608" s="97"/>
      <c r="E608" s="73"/>
      <c r="F608" s="73"/>
      <c r="G608" s="73"/>
      <c r="H608" s="73"/>
      <c r="I608" s="73"/>
      <c r="J608" s="73"/>
      <c r="K608" s="78"/>
      <c r="L608" s="73"/>
      <c r="M608" s="73"/>
      <c r="N608" s="73"/>
      <c r="O608" s="73"/>
      <c r="P608" s="90"/>
      <c r="Q608" s="90"/>
      <c r="R608" s="90"/>
      <c r="S608" s="90"/>
      <c r="T608" s="90"/>
      <c r="U608" s="90"/>
      <c r="V608" s="90"/>
      <c r="W608" s="90"/>
      <c r="X608" s="91"/>
      <c r="Y608" s="73"/>
      <c r="Z608" s="73"/>
      <c r="AA608" s="73"/>
    </row>
    <row r="609" spans="1:27" ht="15.75" customHeight="1" x14ac:dyDescent="0.25">
      <c r="A609" s="73"/>
      <c r="B609" s="73"/>
      <c r="C609" s="73"/>
      <c r="D609" s="97"/>
      <c r="E609" s="73"/>
      <c r="F609" s="73"/>
      <c r="G609" s="73"/>
      <c r="H609" s="73"/>
      <c r="I609" s="73"/>
      <c r="J609" s="73"/>
      <c r="K609" s="78"/>
      <c r="L609" s="73"/>
      <c r="M609" s="73"/>
      <c r="N609" s="73"/>
      <c r="O609" s="73"/>
      <c r="P609" s="90"/>
      <c r="Q609" s="90"/>
      <c r="R609" s="90"/>
      <c r="S609" s="90"/>
      <c r="T609" s="90"/>
      <c r="U609" s="90"/>
      <c r="V609" s="90"/>
      <c r="W609" s="90"/>
      <c r="X609" s="91"/>
      <c r="Y609" s="73"/>
      <c r="Z609" s="73"/>
      <c r="AA609" s="73"/>
    </row>
    <row r="610" spans="1:27" ht="15.75" customHeight="1" x14ac:dyDescent="0.25">
      <c r="A610" s="73"/>
      <c r="B610" s="73"/>
      <c r="C610" s="73"/>
      <c r="D610" s="97"/>
      <c r="E610" s="73"/>
      <c r="F610" s="73"/>
      <c r="G610" s="73"/>
      <c r="H610" s="73"/>
      <c r="I610" s="73"/>
      <c r="J610" s="73"/>
      <c r="K610" s="78"/>
      <c r="L610" s="73"/>
      <c r="M610" s="73"/>
      <c r="N610" s="73"/>
      <c r="O610" s="73"/>
      <c r="P610" s="90"/>
      <c r="Q610" s="90"/>
      <c r="R610" s="90"/>
      <c r="S610" s="90"/>
      <c r="T610" s="90"/>
      <c r="U610" s="90"/>
      <c r="V610" s="90"/>
      <c r="W610" s="90"/>
      <c r="X610" s="91"/>
      <c r="Y610" s="73"/>
      <c r="Z610" s="73"/>
      <c r="AA610" s="73"/>
    </row>
    <row r="611" spans="1:27" ht="15.75" customHeight="1" x14ac:dyDescent="0.25">
      <c r="A611" s="73"/>
      <c r="B611" s="73"/>
      <c r="C611" s="73"/>
      <c r="D611" s="97"/>
      <c r="E611" s="73"/>
      <c r="F611" s="73"/>
      <c r="G611" s="73"/>
      <c r="H611" s="73"/>
      <c r="I611" s="73"/>
      <c r="J611" s="73"/>
      <c r="K611" s="78"/>
      <c r="L611" s="73"/>
      <c r="M611" s="73"/>
      <c r="N611" s="73"/>
      <c r="O611" s="73"/>
      <c r="P611" s="90"/>
      <c r="Q611" s="90"/>
      <c r="R611" s="90"/>
      <c r="S611" s="90"/>
      <c r="T611" s="90"/>
      <c r="U611" s="90"/>
      <c r="V611" s="90"/>
      <c r="W611" s="90"/>
      <c r="X611" s="91"/>
      <c r="Y611" s="73"/>
      <c r="Z611" s="73"/>
      <c r="AA611" s="73"/>
    </row>
    <row r="612" spans="1:27" ht="15.75" customHeight="1" x14ac:dyDescent="0.25">
      <c r="A612" s="73"/>
      <c r="B612" s="73"/>
      <c r="C612" s="73"/>
      <c r="D612" s="97"/>
      <c r="E612" s="73"/>
      <c r="F612" s="73"/>
      <c r="G612" s="73"/>
      <c r="H612" s="73"/>
      <c r="I612" s="73"/>
      <c r="J612" s="73"/>
      <c r="K612" s="78"/>
      <c r="L612" s="73"/>
      <c r="M612" s="73"/>
      <c r="N612" s="73"/>
      <c r="O612" s="73"/>
      <c r="P612" s="90"/>
      <c r="Q612" s="90"/>
      <c r="R612" s="90"/>
      <c r="S612" s="90"/>
      <c r="T612" s="90"/>
      <c r="U612" s="90"/>
      <c r="V612" s="90"/>
      <c r="W612" s="90"/>
      <c r="X612" s="91"/>
      <c r="Y612" s="73"/>
      <c r="Z612" s="73"/>
      <c r="AA612" s="73"/>
    </row>
    <row r="613" spans="1:27" ht="15.75" customHeight="1" x14ac:dyDescent="0.25">
      <c r="A613" s="73"/>
      <c r="B613" s="73"/>
      <c r="C613" s="73"/>
      <c r="D613" s="97"/>
      <c r="E613" s="73"/>
      <c r="F613" s="73"/>
      <c r="G613" s="73"/>
      <c r="H613" s="73"/>
      <c r="I613" s="73"/>
      <c r="J613" s="73"/>
      <c r="K613" s="78"/>
      <c r="L613" s="73"/>
      <c r="M613" s="73"/>
      <c r="N613" s="73"/>
      <c r="O613" s="73"/>
      <c r="P613" s="90"/>
      <c r="Q613" s="90"/>
      <c r="R613" s="90"/>
      <c r="S613" s="90"/>
      <c r="T613" s="90"/>
      <c r="U613" s="90"/>
      <c r="V613" s="90"/>
      <c r="W613" s="90"/>
      <c r="X613" s="91"/>
      <c r="Y613" s="73"/>
      <c r="Z613" s="73"/>
      <c r="AA613" s="73"/>
    </row>
    <row r="614" spans="1:27" ht="15.75" customHeight="1" x14ac:dyDescent="0.25">
      <c r="A614" s="73"/>
      <c r="B614" s="73"/>
      <c r="C614" s="73"/>
      <c r="D614" s="97"/>
      <c r="E614" s="73"/>
      <c r="F614" s="73"/>
      <c r="G614" s="73"/>
      <c r="H614" s="73"/>
      <c r="I614" s="73"/>
      <c r="J614" s="73"/>
      <c r="K614" s="78"/>
      <c r="L614" s="73"/>
      <c r="M614" s="73"/>
      <c r="N614" s="73"/>
      <c r="O614" s="73"/>
      <c r="P614" s="90"/>
      <c r="Q614" s="90"/>
      <c r="R614" s="90"/>
      <c r="S614" s="90"/>
      <c r="T614" s="90"/>
      <c r="U614" s="90"/>
      <c r="V614" s="90"/>
      <c r="W614" s="90"/>
      <c r="X614" s="91"/>
      <c r="Y614" s="73"/>
      <c r="Z614" s="73"/>
      <c r="AA614" s="73"/>
    </row>
    <row r="615" spans="1:27" ht="15.75" customHeight="1" x14ac:dyDescent="0.25">
      <c r="A615" s="73"/>
      <c r="B615" s="73"/>
      <c r="C615" s="73"/>
      <c r="D615" s="97"/>
      <c r="E615" s="73"/>
      <c r="F615" s="73"/>
      <c r="G615" s="73"/>
      <c r="H615" s="73"/>
      <c r="I615" s="73"/>
      <c r="J615" s="73"/>
      <c r="K615" s="78"/>
      <c r="L615" s="73"/>
      <c r="M615" s="73"/>
      <c r="N615" s="73"/>
      <c r="O615" s="73"/>
      <c r="P615" s="90"/>
      <c r="Q615" s="90"/>
      <c r="R615" s="90"/>
      <c r="S615" s="90"/>
      <c r="T615" s="90"/>
      <c r="U615" s="90"/>
      <c r="V615" s="90"/>
      <c r="W615" s="90"/>
      <c r="X615" s="91"/>
      <c r="Y615" s="73"/>
      <c r="Z615" s="73"/>
      <c r="AA615" s="73"/>
    </row>
    <row r="616" spans="1:27" ht="15.75" customHeight="1" x14ac:dyDescent="0.25">
      <c r="A616" s="73"/>
      <c r="B616" s="73"/>
      <c r="C616" s="73"/>
      <c r="D616" s="97"/>
      <c r="E616" s="73"/>
      <c r="F616" s="73"/>
      <c r="G616" s="73"/>
      <c r="H616" s="73"/>
      <c r="I616" s="73"/>
      <c r="J616" s="73"/>
      <c r="K616" s="78"/>
      <c r="L616" s="73"/>
      <c r="M616" s="73"/>
      <c r="N616" s="73"/>
      <c r="O616" s="73"/>
      <c r="P616" s="90"/>
      <c r="Q616" s="90"/>
      <c r="R616" s="90"/>
      <c r="S616" s="90"/>
      <c r="T616" s="90"/>
      <c r="U616" s="90"/>
      <c r="V616" s="90"/>
      <c r="W616" s="90"/>
      <c r="X616" s="91"/>
      <c r="Y616" s="73"/>
      <c r="Z616" s="73"/>
      <c r="AA616" s="73"/>
    </row>
    <row r="617" spans="1:27" ht="15.75" customHeight="1" x14ac:dyDescent="0.25">
      <c r="A617" s="73"/>
      <c r="B617" s="73"/>
      <c r="C617" s="73"/>
      <c r="D617" s="97"/>
      <c r="E617" s="73"/>
      <c r="F617" s="73"/>
      <c r="G617" s="73"/>
      <c r="H617" s="73"/>
      <c r="I617" s="73"/>
      <c r="J617" s="73"/>
      <c r="K617" s="78"/>
      <c r="L617" s="73"/>
      <c r="M617" s="73"/>
      <c r="N617" s="73"/>
      <c r="O617" s="73"/>
      <c r="P617" s="90"/>
      <c r="Q617" s="90"/>
      <c r="R617" s="90"/>
      <c r="S617" s="90"/>
      <c r="T617" s="90"/>
      <c r="U617" s="90"/>
      <c r="V617" s="90"/>
      <c r="W617" s="90"/>
      <c r="X617" s="91"/>
      <c r="Y617" s="73"/>
      <c r="Z617" s="73"/>
      <c r="AA617" s="73"/>
    </row>
    <row r="618" spans="1:27" ht="15.75" customHeight="1" x14ac:dyDescent="0.25">
      <c r="A618" s="73"/>
      <c r="B618" s="73"/>
      <c r="C618" s="73"/>
      <c r="D618" s="97"/>
      <c r="E618" s="73"/>
      <c r="F618" s="73"/>
      <c r="G618" s="73"/>
      <c r="H618" s="73"/>
      <c r="I618" s="73"/>
      <c r="J618" s="73"/>
      <c r="K618" s="78"/>
      <c r="L618" s="73"/>
      <c r="M618" s="73"/>
      <c r="N618" s="73"/>
      <c r="O618" s="73"/>
      <c r="P618" s="90"/>
      <c r="Q618" s="90"/>
      <c r="R618" s="90"/>
      <c r="S618" s="90"/>
      <c r="T618" s="90"/>
      <c r="U618" s="90"/>
      <c r="V618" s="90"/>
      <c r="W618" s="90"/>
      <c r="X618" s="91"/>
      <c r="Y618" s="73"/>
      <c r="Z618" s="73"/>
      <c r="AA618" s="73"/>
    </row>
    <row r="619" spans="1:27" ht="15.75" customHeight="1" x14ac:dyDescent="0.25">
      <c r="A619" s="73"/>
      <c r="B619" s="73"/>
      <c r="C619" s="73"/>
      <c r="D619" s="97"/>
      <c r="E619" s="73"/>
      <c r="F619" s="73"/>
      <c r="G619" s="73"/>
      <c r="H619" s="73"/>
      <c r="I619" s="73"/>
      <c r="J619" s="73"/>
      <c r="K619" s="78"/>
      <c r="L619" s="73"/>
      <c r="M619" s="73"/>
      <c r="N619" s="73"/>
      <c r="O619" s="73"/>
      <c r="P619" s="90"/>
      <c r="Q619" s="90"/>
      <c r="R619" s="90"/>
      <c r="S619" s="90"/>
      <c r="T619" s="90"/>
      <c r="U619" s="90"/>
      <c r="V619" s="90"/>
      <c r="W619" s="90"/>
      <c r="X619" s="91"/>
      <c r="Y619" s="73"/>
      <c r="Z619" s="73"/>
      <c r="AA619" s="73"/>
    </row>
    <row r="620" spans="1:27" ht="15.75" customHeight="1" x14ac:dyDescent="0.25">
      <c r="A620" s="73"/>
      <c r="B620" s="73"/>
      <c r="C620" s="73"/>
      <c r="D620" s="97"/>
      <c r="E620" s="73"/>
      <c r="F620" s="73"/>
      <c r="G620" s="73"/>
      <c r="H620" s="73"/>
      <c r="I620" s="73"/>
      <c r="J620" s="73"/>
      <c r="K620" s="78"/>
      <c r="L620" s="73"/>
      <c r="M620" s="73"/>
      <c r="N620" s="73"/>
      <c r="O620" s="73"/>
      <c r="P620" s="90"/>
      <c r="Q620" s="90"/>
      <c r="R620" s="90"/>
      <c r="S620" s="90"/>
      <c r="T620" s="90"/>
      <c r="U620" s="90"/>
      <c r="V620" s="90"/>
      <c r="W620" s="90"/>
      <c r="X620" s="91"/>
      <c r="Y620" s="73"/>
      <c r="Z620" s="73"/>
      <c r="AA620" s="73"/>
    </row>
    <row r="621" spans="1:27" ht="15.75" customHeight="1" x14ac:dyDescent="0.25">
      <c r="A621" s="73"/>
      <c r="B621" s="73"/>
      <c r="C621" s="73"/>
      <c r="D621" s="97"/>
      <c r="E621" s="73"/>
      <c r="F621" s="73"/>
      <c r="G621" s="73"/>
      <c r="H621" s="73"/>
      <c r="I621" s="73"/>
      <c r="J621" s="73"/>
      <c r="K621" s="78"/>
      <c r="L621" s="73"/>
      <c r="M621" s="73"/>
      <c r="N621" s="73"/>
      <c r="O621" s="73"/>
      <c r="P621" s="90"/>
      <c r="Q621" s="90"/>
      <c r="R621" s="90"/>
      <c r="S621" s="90"/>
      <c r="T621" s="90"/>
      <c r="U621" s="90"/>
      <c r="V621" s="90"/>
      <c r="W621" s="90"/>
      <c r="X621" s="91"/>
      <c r="Y621" s="73"/>
      <c r="Z621" s="73"/>
      <c r="AA621" s="73"/>
    </row>
    <row r="622" spans="1:27" ht="15.75" customHeight="1" x14ac:dyDescent="0.25">
      <c r="A622" s="73"/>
      <c r="B622" s="73"/>
      <c r="C622" s="73"/>
      <c r="D622" s="97"/>
      <c r="E622" s="73"/>
      <c r="F622" s="73"/>
      <c r="G622" s="73"/>
      <c r="H622" s="73"/>
      <c r="I622" s="73"/>
      <c r="J622" s="73"/>
      <c r="K622" s="78"/>
      <c r="L622" s="73"/>
      <c r="M622" s="73"/>
      <c r="N622" s="73"/>
      <c r="O622" s="73"/>
      <c r="P622" s="90"/>
      <c r="Q622" s="90"/>
      <c r="R622" s="90"/>
      <c r="S622" s="90"/>
      <c r="T622" s="90"/>
      <c r="U622" s="90"/>
      <c r="V622" s="90"/>
      <c r="W622" s="90"/>
      <c r="X622" s="91"/>
      <c r="Y622" s="73"/>
      <c r="Z622" s="73"/>
      <c r="AA622" s="73"/>
    </row>
    <row r="623" spans="1:27" ht="15.75" customHeight="1" x14ac:dyDescent="0.25">
      <c r="A623" s="73"/>
      <c r="B623" s="73"/>
      <c r="C623" s="73"/>
      <c r="D623" s="97"/>
      <c r="E623" s="73"/>
      <c r="F623" s="73"/>
      <c r="G623" s="73"/>
      <c r="H623" s="73"/>
      <c r="I623" s="73"/>
      <c r="J623" s="73"/>
      <c r="K623" s="78"/>
      <c r="L623" s="73"/>
      <c r="M623" s="73"/>
      <c r="N623" s="73"/>
      <c r="O623" s="73"/>
      <c r="P623" s="90"/>
      <c r="Q623" s="90"/>
      <c r="R623" s="90"/>
      <c r="S623" s="90"/>
      <c r="T623" s="90"/>
      <c r="U623" s="90"/>
      <c r="V623" s="90"/>
      <c r="W623" s="90"/>
      <c r="X623" s="91"/>
      <c r="Y623" s="73"/>
      <c r="Z623" s="73"/>
      <c r="AA623" s="73"/>
    </row>
    <row r="624" spans="1:27" ht="15.75" customHeight="1" x14ac:dyDescent="0.25">
      <c r="A624" s="73"/>
      <c r="B624" s="73"/>
      <c r="C624" s="73"/>
      <c r="D624" s="97"/>
      <c r="E624" s="73"/>
      <c r="F624" s="73"/>
      <c r="G624" s="73"/>
      <c r="H624" s="73"/>
      <c r="I624" s="73"/>
      <c r="J624" s="73"/>
      <c r="K624" s="78"/>
      <c r="L624" s="73"/>
      <c r="M624" s="73"/>
      <c r="N624" s="73"/>
      <c r="O624" s="73"/>
      <c r="P624" s="90"/>
      <c r="Q624" s="90"/>
      <c r="R624" s="90"/>
      <c r="S624" s="90"/>
      <c r="T624" s="90"/>
      <c r="U624" s="90"/>
      <c r="V624" s="90"/>
      <c r="W624" s="90"/>
      <c r="X624" s="91"/>
      <c r="Y624" s="73"/>
      <c r="Z624" s="73"/>
      <c r="AA624" s="73"/>
    </row>
    <row r="625" spans="1:27" ht="15.75" customHeight="1" x14ac:dyDescent="0.25">
      <c r="A625" s="73"/>
      <c r="B625" s="73"/>
      <c r="C625" s="73"/>
      <c r="D625" s="97"/>
      <c r="E625" s="73"/>
      <c r="F625" s="73"/>
      <c r="G625" s="73"/>
      <c r="H625" s="73"/>
      <c r="I625" s="73"/>
      <c r="J625" s="73"/>
      <c r="K625" s="78"/>
      <c r="L625" s="73"/>
      <c r="M625" s="73"/>
      <c r="N625" s="73"/>
      <c r="O625" s="73"/>
      <c r="P625" s="90"/>
      <c r="Q625" s="90"/>
      <c r="R625" s="90"/>
      <c r="S625" s="90"/>
      <c r="T625" s="90"/>
      <c r="U625" s="90"/>
      <c r="V625" s="90"/>
      <c r="W625" s="90"/>
      <c r="X625" s="91"/>
      <c r="Y625" s="73"/>
      <c r="Z625" s="73"/>
      <c r="AA625" s="73"/>
    </row>
    <row r="626" spans="1:27" ht="15.75" customHeight="1" x14ac:dyDescent="0.25">
      <c r="A626" s="73"/>
      <c r="B626" s="73"/>
      <c r="C626" s="73"/>
      <c r="D626" s="97"/>
      <c r="E626" s="73"/>
      <c r="F626" s="73"/>
      <c r="G626" s="73"/>
      <c r="H626" s="73"/>
      <c r="I626" s="73"/>
      <c r="J626" s="73"/>
      <c r="K626" s="78"/>
      <c r="L626" s="73"/>
      <c r="M626" s="73"/>
      <c r="N626" s="73"/>
      <c r="O626" s="73"/>
      <c r="P626" s="90"/>
      <c r="Q626" s="90"/>
      <c r="R626" s="90"/>
      <c r="S626" s="90"/>
      <c r="T626" s="90"/>
      <c r="U626" s="90"/>
      <c r="V626" s="90"/>
      <c r="W626" s="90"/>
      <c r="X626" s="91"/>
      <c r="Y626" s="73"/>
      <c r="Z626" s="73"/>
      <c r="AA626" s="73"/>
    </row>
    <row r="627" spans="1:27" ht="15.75" customHeight="1" x14ac:dyDescent="0.25">
      <c r="A627" s="73"/>
      <c r="B627" s="73"/>
      <c r="C627" s="73"/>
      <c r="D627" s="97"/>
      <c r="E627" s="73"/>
      <c r="F627" s="73"/>
      <c r="G627" s="73"/>
      <c r="H627" s="73"/>
      <c r="I627" s="73"/>
      <c r="J627" s="73"/>
      <c r="K627" s="78"/>
      <c r="L627" s="73"/>
      <c r="M627" s="73"/>
      <c r="N627" s="73"/>
      <c r="O627" s="73"/>
      <c r="P627" s="90"/>
      <c r="Q627" s="90"/>
      <c r="R627" s="90"/>
      <c r="S627" s="90"/>
      <c r="T627" s="90"/>
      <c r="U627" s="90"/>
      <c r="V627" s="90"/>
      <c r="W627" s="90"/>
      <c r="X627" s="91"/>
      <c r="Y627" s="73"/>
      <c r="Z627" s="73"/>
      <c r="AA627" s="73"/>
    </row>
    <row r="628" spans="1:27" ht="15.75" customHeight="1" x14ac:dyDescent="0.25">
      <c r="A628" s="73"/>
      <c r="B628" s="73"/>
      <c r="C628" s="73"/>
      <c r="D628" s="97"/>
      <c r="E628" s="73"/>
      <c r="F628" s="73"/>
      <c r="G628" s="73"/>
      <c r="H628" s="73"/>
      <c r="I628" s="73"/>
      <c r="J628" s="73"/>
      <c r="K628" s="78"/>
      <c r="L628" s="73"/>
      <c r="M628" s="73"/>
      <c r="N628" s="73"/>
      <c r="O628" s="73"/>
      <c r="P628" s="90"/>
      <c r="Q628" s="90"/>
      <c r="R628" s="90"/>
      <c r="S628" s="90"/>
      <c r="T628" s="90"/>
      <c r="U628" s="90"/>
      <c r="V628" s="90"/>
      <c r="W628" s="90"/>
      <c r="X628" s="91"/>
      <c r="Y628" s="73"/>
      <c r="Z628" s="73"/>
      <c r="AA628" s="73"/>
    </row>
    <row r="629" spans="1:27" ht="15.75" customHeight="1" x14ac:dyDescent="0.25">
      <c r="A629" s="73"/>
      <c r="B629" s="73"/>
      <c r="C629" s="73"/>
      <c r="D629" s="97"/>
      <c r="E629" s="73"/>
      <c r="F629" s="73"/>
      <c r="G629" s="73"/>
      <c r="H629" s="73"/>
      <c r="I629" s="73"/>
      <c r="J629" s="73"/>
      <c r="K629" s="78"/>
      <c r="L629" s="73"/>
      <c r="M629" s="73"/>
      <c r="N629" s="73"/>
      <c r="O629" s="73"/>
      <c r="P629" s="90"/>
      <c r="Q629" s="90"/>
      <c r="R629" s="90"/>
      <c r="S629" s="90"/>
      <c r="T629" s="90"/>
      <c r="U629" s="90"/>
      <c r="V629" s="90"/>
      <c r="W629" s="90"/>
      <c r="X629" s="91"/>
      <c r="Y629" s="73"/>
      <c r="Z629" s="73"/>
      <c r="AA629" s="73"/>
    </row>
    <row r="630" spans="1:27" ht="15.75" customHeight="1" x14ac:dyDescent="0.25">
      <c r="A630" s="73"/>
      <c r="B630" s="73"/>
      <c r="C630" s="73"/>
      <c r="D630" s="97"/>
      <c r="E630" s="73"/>
      <c r="F630" s="73"/>
      <c r="G630" s="73"/>
      <c r="H630" s="73"/>
      <c r="I630" s="73"/>
      <c r="J630" s="73"/>
      <c r="K630" s="78"/>
      <c r="L630" s="73"/>
      <c r="M630" s="73"/>
      <c r="N630" s="73"/>
      <c r="O630" s="73"/>
      <c r="P630" s="90"/>
      <c r="Q630" s="90"/>
      <c r="R630" s="90"/>
      <c r="S630" s="90"/>
      <c r="T630" s="90"/>
      <c r="U630" s="90"/>
      <c r="V630" s="90"/>
      <c r="W630" s="90"/>
      <c r="X630" s="91"/>
      <c r="Y630" s="73"/>
      <c r="Z630" s="73"/>
      <c r="AA630" s="73"/>
    </row>
    <row r="631" spans="1:27" ht="15.75" customHeight="1" x14ac:dyDescent="0.25">
      <c r="A631" s="73"/>
      <c r="B631" s="73"/>
      <c r="C631" s="73"/>
      <c r="D631" s="97"/>
      <c r="E631" s="73"/>
      <c r="F631" s="73"/>
      <c r="G631" s="73"/>
      <c r="H631" s="73"/>
      <c r="I631" s="73"/>
      <c r="J631" s="73"/>
      <c r="K631" s="78"/>
      <c r="L631" s="73"/>
      <c r="M631" s="73"/>
      <c r="N631" s="73"/>
      <c r="O631" s="73"/>
      <c r="P631" s="90"/>
      <c r="Q631" s="90"/>
      <c r="R631" s="90"/>
      <c r="S631" s="90"/>
      <c r="T631" s="90"/>
      <c r="U631" s="90"/>
      <c r="V631" s="90"/>
      <c r="W631" s="90"/>
      <c r="X631" s="91"/>
      <c r="Y631" s="73"/>
      <c r="Z631" s="73"/>
      <c r="AA631" s="73"/>
    </row>
    <row r="632" spans="1:27" ht="15.75" customHeight="1" x14ac:dyDescent="0.25">
      <c r="A632" s="73"/>
      <c r="B632" s="73"/>
      <c r="C632" s="73"/>
      <c r="D632" s="97"/>
      <c r="E632" s="73"/>
      <c r="F632" s="73"/>
      <c r="G632" s="73"/>
      <c r="H632" s="73"/>
      <c r="I632" s="73"/>
      <c r="J632" s="73"/>
      <c r="K632" s="78"/>
      <c r="L632" s="73"/>
      <c r="M632" s="73"/>
      <c r="N632" s="73"/>
      <c r="O632" s="73"/>
      <c r="P632" s="90"/>
      <c r="Q632" s="90"/>
      <c r="R632" s="90"/>
      <c r="S632" s="90"/>
      <c r="T632" s="90"/>
      <c r="U632" s="90"/>
      <c r="V632" s="90"/>
      <c r="W632" s="90"/>
      <c r="X632" s="91"/>
      <c r="Y632" s="73"/>
      <c r="Z632" s="73"/>
      <c r="AA632" s="73"/>
    </row>
    <row r="633" spans="1:27" ht="15.75" customHeight="1" x14ac:dyDescent="0.25">
      <c r="A633" s="73"/>
      <c r="B633" s="73"/>
      <c r="C633" s="73"/>
      <c r="D633" s="97"/>
      <c r="E633" s="73"/>
      <c r="F633" s="73"/>
      <c r="G633" s="73"/>
      <c r="H633" s="73"/>
      <c r="I633" s="73"/>
      <c r="J633" s="73"/>
      <c r="K633" s="78"/>
      <c r="L633" s="73"/>
      <c r="M633" s="73"/>
      <c r="N633" s="73"/>
      <c r="O633" s="73"/>
      <c r="P633" s="90"/>
      <c r="Q633" s="90"/>
      <c r="R633" s="90"/>
      <c r="S633" s="90"/>
      <c r="T633" s="90"/>
      <c r="U633" s="90"/>
      <c r="V633" s="90"/>
      <c r="W633" s="90"/>
      <c r="X633" s="91"/>
      <c r="Y633" s="73"/>
      <c r="Z633" s="73"/>
      <c r="AA633" s="73"/>
    </row>
    <row r="634" spans="1:27" ht="15.75" customHeight="1" x14ac:dyDescent="0.25">
      <c r="A634" s="73"/>
      <c r="B634" s="73"/>
      <c r="C634" s="73"/>
      <c r="D634" s="97"/>
      <c r="E634" s="73"/>
      <c r="F634" s="73"/>
      <c r="G634" s="73"/>
      <c r="H634" s="73"/>
      <c r="I634" s="73"/>
      <c r="J634" s="73"/>
      <c r="K634" s="78"/>
      <c r="L634" s="73"/>
      <c r="M634" s="73"/>
      <c r="N634" s="73"/>
      <c r="O634" s="73"/>
      <c r="P634" s="90"/>
      <c r="Q634" s="90"/>
      <c r="R634" s="90"/>
      <c r="S634" s="90"/>
      <c r="T634" s="90"/>
      <c r="U634" s="90"/>
      <c r="V634" s="90"/>
      <c r="W634" s="90"/>
      <c r="X634" s="91"/>
      <c r="Y634" s="73"/>
      <c r="Z634" s="73"/>
      <c r="AA634" s="73"/>
    </row>
    <row r="635" spans="1:27" ht="15.75" customHeight="1" x14ac:dyDescent="0.25">
      <c r="A635" s="73"/>
      <c r="B635" s="73"/>
      <c r="C635" s="73"/>
      <c r="D635" s="97"/>
      <c r="E635" s="73"/>
      <c r="F635" s="73"/>
      <c r="G635" s="73"/>
      <c r="H635" s="73"/>
      <c r="I635" s="73"/>
      <c r="J635" s="73"/>
      <c r="K635" s="78"/>
      <c r="L635" s="73"/>
      <c r="M635" s="73"/>
      <c r="N635" s="73"/>
      <c r="O635" s="73"/>
      <c r="P635" s="90"/>
      <c r="Q635" s="90"/>
      <c r="R635" s="90"/>
      <c r="S635" s="90"/>
      <c r="T635" s="90"/>
      <c r="U635" s="90"/>
      <c r="V635" s="90"/>
      <c r="W635" s="90"/>
      <c r="X635" s="91"/>
      <c r="Y635" s="73"/>
      <c r="Z635" s="73"/>
      <c r="AA635" s="73"/>
    </row>
    <row r="636" spans="1:27" ht="15.75" customHeight="1" x14ac:dyDescent="0.25">
      <c r="A636" s="73"/>
      <c r="B636" s="73"/>
      <c r="C636" s="73"/>
      <c r="D636" s="97"/>
      <c r="E636" s="73"/>
      <c r="F636" s="73"/>
      <c r="G636" s="73"/>
      <c r="H636" s="73"/>
      <c r="I636" s="73"/>
      <c r="J636" s="73"/>
      <c r="K636" s="78"/>
      <c r="L636" s="73"/>
      <c r="M636" s="73"/>
      <c r="N636" s="73"/>
      <c r="O636" s="73"/>
      <c r="P636" s="90"/>
      <c r="Q636" s="90"/>
      <c r="R636" s="90"/>
      <c r="S636" s="90"/>
      <c r="T636" s="90"/>
      <c r="U636" s="90"/>
      <c r="V636" s="90"/>
      <c r="W636" s="90"/>
      <c r="X636" s="91"/>
      <c r="Y636" s="73"/>
      <c r="Z636" s="73"/>
      <c r="AA636" s="73"/>
    </row>
    <row r="637" spans="1:27" ht="15.75" customHeight="1" x14ac:dyDescent="0.25">
      <c r="A637" s="73"/>
      <c r="B637" s="73"/>
      <c r="C637" s="73"/>
      <c r="D637" s="97"/>
      <c r="E637" s="73"/>
      <c r="F637" s="73"/>
      <c r="G637" s="73"/>
      <c r="H637" s="73"/>
      <c r="I637" s="73"/>
      <c r="J637" s="73"/>
      <c r="K637" s="78"/>
      <c r="L637" s="73"/>
      <c r="M637" s="73"/>
      <c r="N637" s="73"/>
      <c r="O637" s="73"/>
      <c r="P637" s="90"/>
      <c r="Q637" s="90"/>
      <c r="R637" s="90"/>
      <c r="S637" s="90"/>
      <c r="T637" s="90"/>
      <c r="U637" s="90"/>
      <c r="V637" s="90"/>
      <c r="W637" s="90"/>
      <c r="X637" s="91"/>
      <c r="Y637" s="73"/>
      <c r="Z637" s="73"/>
      <c r="AA637" s="73"/>
    </row>
    <row r="638" spans="1:27" ht="15.75" customHeight="1" x14ac:dyDescent="0.25">
      <c r="A638" s="73"/>
      <c r="B638" s="73"/>
      <c r="C638" s="73"/>
      <c r="D638" s="97"/>
      <c r="E638" s="73"/>
      <c r="F638" s="73"/>
      <c r="G638" s="73"/>
      <c r="H638" s="73"/>
      <c r="I638" s="73"/>
      <c r="J638" s="73"/>
      <c r="K638" s="78"/>
      <c r="L638" s="73"/>
      <c r="M638" s="73"/>
      <c r="N638" s="73"/>
      <c r="O638" s="73"/>
      <c r="P638" s="90"/>
      <c r="Q638" s="90"/>
      <c r="R638" s="90"/>
      <c r="S638" s="90"/>
      <c r="T638" s="90"/>
      <c r="U638" s="90"/>
      <c r="V638" s="90"/>
      <c r="W638" s="90"/>
      <c r="X638" s="91"/>
      <c r="Y638" s="73"/>
      <c r="Z638" s="73"/>
      <c r="AA638" s="73"/>
    </row>
    <row r="639" spans="1:27" ht="15.75" customHeight="1" x14ac:dyDescent="0.25">
      <c r="A639" s="73"/>
      <c r="B639" s="73"/>
      <c r="C639" s="73"/>
      <c r="D639" s="97"/>
      <c r="E639" s="73"/>
      <c r="F639" s="73"/>
      <c r="G639" s="73"/>
      <c r="H639" s="73"/>
      <c r="I639" s="73"/>
      <c r="J639" s="73"/>
      <c r="K639" s="78"/>
      <c r="L639" s="73"/>
      <c r="M639" s="73"/>
      <c r="N639" s="73"/>
      <c r="O639" s="73"/>
      <c r="P639" s="90"/>
      <c r="Q639" s="90"/>
      <c r="R639" s="90"/>
      <c r="S639" s="90"/>
      <c r="T639" s="90"/>
      <c r="U639" s="90"/>
      <c r="V639" s="90"/>
      <c r="W639" s="90"/>
      <c r="X639" s="91"/>
      <c r="Y639" s="73"/>
      <c r="Z639" s="73"/>
      <c r="AA639" s="73"/>
    </row>
    <row r="640" spans="1:27" ht="15.75" customHeight="1" x14ac:dyDescent="0.25">
      <c r="A640" s="73"/>
      <c r="B640" s="73"/>
      <c r="C640" s="73"/>
      <c r="D640" s="97"/>
      <c r="E640" s="73"/>
      <c r="F640" s="73"/>
      <c r="G640" s="73"/>
      <c r="H640" s="73"/>
      <c r="I640" s="73"/>
      <c r="J640" s="73"/>
      <c r="K640" s="78"/>
      <c r="L640" s="73"/>
      <c r="M640" s="73"/>
      <c r="N640" s="73"/>
      <c r="O640" s="73"/>
      <c r="P640" s="90"/>
      <c r="Q640" s="90"/>
      <c r="R640" s="90"/>
      <c r="S640" s="90"/>
      <c r="T640" s="90"/>
      <c r="U640" s="90"/>
      <c r="V640" s="90"/>
      <c r="W640" s="90"/>
      <c r="X640" s="91"/>
      <c r="Y640" s="73"/>
      <c r="Z640" s="73"/>
      <c r="AA640" s="73"/>
    </row>
    <row r="641" spans="1:27" ht="15.75" customHeight="1" x14ac:dyDescent="0.25">
      <c r="A641" s="73"/>
      <c r="B641" s="73"/>
      <c r="C641" s="73"/>
      <c r="D641" s="97"/>
      <c r="E641" s="73"/>
      <c r="F641" s="73"/>
      <c r="G641" s="73"/>
      <c r="H641" s="73"/>
      <c r="I641" s="73"/>
      <c r="J641" s="73"/>
      <c r="K641" s="78"/>
      <c r="L641" s="73"/>
      <c r="M641" s="73"/>
      <c r="N641" s="73"/>
      <c r="O641" s="73"/>
      <c r="P641" s="90"/>
      <c r="Q641" s="90"/>
      <c r="R641" s="90"/>
      <c r="S641" s="90"/>
      <c r="T641" s="90"/>
      <c r="U641" s="90"/>
      <c r="V641" s="90"/>
      <c r="W641" s="90"/>
      <c r="X641" s="91"/>
      <c r="Y641" s="73"/>
      <c r="Z641" s="73"/>
      <c r="AA641" s="73"/>
    </row>
    <row r="642" spans="1:27" ht="15.75" customHeight="1" x14ac:dyDescent="0.25">
      <c r="A642" s="73"/>
      <c r="B642" s="73"/>
      <c r="C642" s="73"/>
      <c r="D642" s="97"/>
      <c r="E642" s="73"/>
      <c r="F642" s="73"/>
      <c r="G642" s="73"/>
      <c r="H642" s="73"/>
      <c r="I642" s="73"/>
      <c r="J642" s="73"/>
      <c r="K642" s="78"/>
      <c r="L642" s="73"/>
      <c r="M642" s="73"/>
      <c r="N642" s="73"/>
      <c r="O642" s="73"/>
      <c r="P642" s="90"/>
      <c r="Q642" s="90"/>
      <c r="R642" s="90"/>
      <c r="S642" s="90"/>
      <c r="T642" s="90"/>
      <c r="U642" s="90"/>
      <c r="V642" s="90"/>
      <c r="W642" s="90"/>
      <c r="X642" s="91"/>
      <c r="Y642" s="73"/>
      <c r="Z642" s="73"/>
      <c r="AA642" s="73"/>
    </row>
    <row r="643" spans="1:27" ht="15.75" customHeight="1" x14ac:dyDescent="0.25">
      <c r="A643" s="73"/>
      <c r="B643" s="73"/>
      <c r="C643" s="73"/>
      <c r="D643" s="97"/>
      <c r="E643" s="73"/>
      <c r="F643" s="73"/>
      <c r="G643" s="73"/>
      <c r="H643" s="73"/>
      <c r="I643" s="73"/>
      <c r="J643" s="73"/>
      <c r="K643" s="78"/>
      <c r="L643" s="73"/>
      <c r="M643" s="73"/>
      <c r="N643" s="73"/>
      <c r="O643" s="73"/>
      <c r="P643" s="90"/>
      <c r="Q643" s="90"/>
      <c r="R643" s="90"/>
      <c r="S643" s="90"/>
      <c r="T643" s="90"/>
      <c r="U643" s="90"/>
      <c r="V643" s="90"/>
      <c r="W643" s="90"/>
      <c r="X643" s="91"/>
      <c r="Y643" s="73"/>
      <c r="Z643" s="73"/>
      <c r="AA643" s="73"/>
    </row>
    <row r="644" spans="1:27" ht="15.75" customHeight="1" x14ac:dyDescent="0.25">
      <c r="A644" s="73"/>
      <c r="B644" s="73"/>
      <c r="C644" s="73"/>
      <c r="D644" s="97"/>
      <c r="E644" s="73"/>
      <c r="F644" s="73"/>
      <c r="G644" s="73"/>
      <c r="H644" s="73"/>
      <c r="I644" s="73"/>
      <c r="J644" s="73"/>
      <c r="K644" s="78"/>
      <c r="L644" s="73"/>
      <c r="M644" s="73"/>
      <c r="N644" s="73"/>
      <c r="O644" s="73"/>
      <c r="P644" s="90"/>
      <c r="Q644" s="90"/>
      <c r="R644" s="90"/>
      <c r="S644" s="90"/>
      <c r="T644" s="90"/>
      <c r="U644" s="90"/>
      <c r="V644" s="90"/>
      <c r="W644" s="90"/>
      <c r="X644" s="91"/>
      <c r="Y644" s="73"/>
      <c r="Z644" s="73"/>
      <c r="AA644" s="73"/>
    </row>
    <row r="645" spans="1:27" ht="15.75" customHeight="1" x14ac:dyDescent="0.25">
      <c r="A645" s="73"/>
      <c r="B645" s="73"/>
      <c r="C645" s="73"/>
      <c r="D645" s="97"/>
      <c r="E645" s="73"/>
      <c r="F645" s="73"/>
      <c r="G645" s="73"/>
      <c r="H645" s="73"/>
      <c r="I645" s="73"/>
      <c r="J645" s="73"/>
      <c r="K645" s="78"/>
      <c r="L645" s="73"/>
      <c r="M645" s="73"/>
      <c r="N645" s="73"/>
      <c r="O645" s="73"/>
      <c r="P645" s="90"/>
      <c r="Q645" s="90"/>
      <c r="R645" s="90"/>
      <c r="S645" s="90"/>
      <c r="T645" s="90"/>
      <c r="U645" s="90"/>
      <c r="V645" s="90"/>
      <c r="W645" s="90"/>
      <c r="X645" s="91"/>
      <c r="Y645" s="73"/>
      <c r="Z645" s="73"/>
      <c r="AA645" s="73"/>
    </row>
    <row r="646" spans="1:27" ht="15.75" customHeight="1" x14ac:dyDescent="0.25">
      <c r="A646" s="73"/>
      <c r="B646" s="73"/>
      <c r="C646" s="73"/>
      <c r="D646" s="97"/>
      <c r="E646" s="73"/>
      <c r="F646" s="73"/>
      <c r="G646" s="73"/>
      <c r="H646" s="73"/>
      <c r="I646" s="73"/>
      <c r="J646" s="73"/>
      <c r="K646" s="78"/>
      <c r="L646" s="73"/>
      <c r="M646" s="73"/>
      <c r="N646" s="73"/>
      <c r="O646" s="73"/>
      <c r="P646" s="90"/>
      <c r="Q646" s="90"/>
      <c r="R646" s="90"/>
      <c r="S646" s="90"/>
      <c r="T646" s="90"/>
      <c r="U646" s="90"/>
      <c r="V646" s="90"/>
      <c r="W646" s="90"/>
      <c r="X646" s="91"/>
      <c r="Y646" s="73"/>
      <c r="Z646" s="73"/>
      <c r="AA646" s="73"/>
    </row>
    <row r="647" spans="1:27" ht="15.75" customHeight="1" x14ac:dyDescent="0.25">
      <c r="A647" s="73"/>
      <c r="B647" s="73"/>
      <c r="C647" s="73"/>
      <c r="D647" s="97"/>
      <c r="E647" s="73"/>
      <c r="F647" s="73"/>
      <c r="G647" s="73"/>
      <c r="H647" s="73"/>
      <c r="I647" s="73"/>
      <c r="J647" s="73"/>
      <c r="K647" s="78"/>
      <c r="L647" s="73"/>
      <c r="M647" s="73"/>
      <c r="N647" s="73"/>
      <c r="O647" s="73"/>
      <c r="P647" s="90"/>
      <c r="Q647" s="90"/>
      <c r="R647" s="90"/>
      <c r="S647" s="90"/>
      <c r="T647" s="90"/>
      <c r="U647" s="90"/>
      <c r="V647" s="90"/>
      <c r="W647" s="90"/>
      <c r="X647" s="91"/>
      <c r="Y647" s="73"/>
      <c r="Z647" s="73"/>
      <c r="AA647" s="73"/>
    </row>
    <row r="648" spans="1:27" ht="15.75" customHeight="1" x14ac:dyDescent="0.25">
      <c r="A648" s="73"/>
      <c r="B648" s="73"/>
      <c r="C648" s="73"/>
      <c r="D648" s="97"/>
      <c r="E648" s="73"/>
      <c r="F648" s="73"/>
      <c r="G648" s="73"/>
      <c r="H648" s="73"/>
      <c r="I648" s="73"/>
      <c r="J648" s="73"/>
      <c r="K648" s="78"/>
      <c r="L648" s="73"/>
      <c r="M648" s="73"/>
      <c r="N648" s="73"/>
      <c r="O648" s="73"/>
      <c r="P648" s="90"/>
      <c r="Q648" s="90"/>
      <c r="R648" s="90"/>
      <c r="S648" s="90"/>
      <c r="T648" s="90"/>
      <c r="U648" s="90"/>
      <c r="V648" s="90"/>
      <c r="W648" s="90"/>
      <c r="X648" s="91"/>
      <c r="Y648" s="73"/>
      <c r="Z648" s="73"/>
      <c r="AA648" s="73"/>
    </row>
    <row r="649" spans="1:27" ht="15.75" customHeight="1" x14ac:dyDescent="0.25">
      <c r="A649" s="73"/>
      <c r="B649" s="73"/>
      <c r="C649" s="73"/>
      <c r="D649" s="97"/>
      <c r="E649" s="73"/>
      <c r="F649" s="73"/>
      <c r="G649" s="73"/>
      <c r="H649" s="73"/>
      <c r="I649" s="73"/>
      <c r="J649" s="73"/>
      <c r="K649" s="78"/>
      <c r="L649" s="73"/>
      <c r="M649" s="73"/>
      <c r="N649" s="73"/>
      <c r="O649" s="73"/>
      <c r="P649" s="90"/>
      <c r="Q649" s="90"/>
      <c r="R649" s="90"/>
      <c r="S649" s="90"/>
      <c r="T649" s="90"/>
      <c r="U649" s="90"/>
      <c r="V649" s="90"/>
      <c r="W649" s="90"/>
      <c r="X649" s="91"/>
      <c r="Y649" s="73"/>
      <c r="Z649" s="73"/>
      <c r="AA649" s="73"/>
    </row>
    <row r="650" spans="1:27" ht="15.75" customHeight="1" x14ac:dyDescent="0.25">
      <c r="A650" s="73"/>
      <c r="B650" s="73"/>
      <c r="C650" s="73"/>
      <c r="D650" s="97"/>
      <c r="E650" s="73"/>
      <c r="F650" s="73"/>
      <c r="G650" s="73"/>
      <c r="H650" s="73"/>
      <c r="I650" s="73"/>
      <c r="J650" s="73"/>
      <c r="K650" s="78"/>
      <c r="L650" s="73"/>
      <c r="M650" s="73"/>
      <c r="N650" s="73"/>
      <c r="O650" s="73"/>
      <c r="P650" s="90"/>
      <c r="Q650" s="90"/>
      <c r="R650" s="90"/>
      <c r="S650" s="90"/>
      <c r="T650" s="90"/>
      <c r="U650" s="90"/>
      <c r="V650" s="90"/>
      <c r="W650" s="90"/>
      <c r="X650" s="91"/>
      <c r="Y650" s="73"/>
      <c r="Z650" s="73"/>
      <c r="AA650" s="73"/>
    </row>
    <row r="651" spans="1:27" ht="15.75" customHeight="1" x14ac:dyDescent="0.25">
      <c r="A651" s="73"/>
      <c r="B651" s="73"/>
      <c r="C651" s="73"/>
      <c r="D651" s="97"/>
      <c r="E651" s="73"/>
      <c r="F651" s="73"/>
      <c r="G651" s="73"/>
      <c r="H651" s="73"/>
      <c r="I651" s="73"/>
      <c r="J651" s="73"/>
      <c r="K651" s="78"/>
      <c r="L651" s="73"/>
      <c r="M651" s="73"/>
      <c r="N651" s="73"/>
      <c r="O651" s="73"/>
      <c r="P651" s="90"/>
      <c r="Q651" s="90"/>
      <c r="R651" s="90"/>
      <c r="S651" s="90"/>
      <c r="T651" s="90"/>
      <c r="U651" s="90"/>
      <c r="V651" s="90"/>
      <c r="W651" s="90"/>
      <c r="X651" s="91"/>
      <c r="Y651" s="73"/>
      <c r="Z651" s="73"/>
      <c r="AA651" s="73"/>
    </row>
    <row r="652" spans="1:27" ht="15.75" customHeight="1" x14ac:dyDescent="0.25">
      <c r="A652" s="73"/>
      <c r="B652" s="73"/>
      <c r="C652" s="73"/>
      <c r="D652" s="97"/>
      <c r="E652" s="73"/>
      <c r="F652" s="73"/>
      <c r="G652" s="73"/>
      <c r="H652" s="73"/>
      <c r="I652" s="73"/>
      <c r="J652" s="73"/>
      <c r="K652" s="78"/>
      <c r="L652" s="73"/>
      <c r="M652" s="73"/>
      <c r="N652" s="73"/>
      <c r="O652" s="73"/>
      <c r="P652" s="90"/>
      <c r="Q652" s="90"/>
      <c r="R652" s="90"/>
      <c r="S652" s="90"/>
      <c r="T652" s="90"/>
      <c r="U652" s="90"/>
      <c r="V652" s="90"/>
      <c r="W652" s="90"/>
      <c r="X652" s="91"/>
      <c r="Y652" s="73"/>
      <c r="Z652" s="73"/>
      <c r="AA652" s="73"/>
    </row>
    <row r="653" spans="1:27" ht="15.75" customHeight="1" x14ac:dyDescent="0.25">
      <c r="A653" s="73"/>
      <c r="B653" s="73"/>
      <c r="C653" s="73"/>
      <c r="D653" s="97"/>
      <c r="E653" s="73"/>
      <c r="F653" s="73"/>
      <c r="G653" s="73"/>
      <c r="H653" s="73"/>
      <c r="I653" s="73"/>
      <c r="J653" s="73"/>
      <c r="K653" s="78"/>
      <c r="L653" s="73"/>
      <c r="M653" s="73"/>
      <c r="N653" s="73"/>
      <c r="O653" s="73"/>
      <c r="P653" s="90"/>
      <c r="Q653" s="90"/>
      <c r="R653" s="90"/>
      <c r="S653" s="90"/>
      <c r="T653" s="90"/>
      <c r="U653" s="90"/>
      <c r="V653" s="90"/>
      <c r="W653" s="90"/>
      <c r="X653" s="91"/>
      <c r="Y653" s="73"/>
      <c r="Z653" s="73"/>
      <c r="AA653" s="73"/>
    </row>
    <row r="654" spans="1:27" ht="15.75" customHeight="1" x14ac:dyDescent="0.25">
      <c r="A654" s="73"/>
      <c r="B654" s="73"/>
      <c r="C654" s="73"/>
      <c r="D654" s="97"/>
      <c r="E654" s="73"/>
      <c r="F654" s="73"/>
      <c r="G654" s="73"/>
      <c r="H654" s="73"/>
      <c r="I654" s="73"/>
      <c r="J654" s="73"/>
      <c r="K654" s="78"/>
      <c r="L654" s="73"/>
      <c r="M654" s="73"/>
      <c r="N654" s="73"/>
      <c r="O654" s="73"/>
      <c r="P654" s="90"/>
      <c r="Q654" s="90"/>
      <c r="R654" s="90"/>
      <c r="S654" s="90"/>
      <c r="T654" s="90"/>
      <c r="U654" s="90"/>
      <c r="V654" s="90"/>
      <c r="W654" s="90"/>
      <c r="X654" s="91"/>
      <c r="Y654" s="73"/>
      <c r="Z654" s="73"/>
      <c r="AA654" s="73"/>
    </row>
    <row r="655" spans="1:27" ht="15.75" customHeight="1" x14ac:dyDescent="0.25">
      <c r="A655" s="73"/>
      <c r="B655" s="73"/>
      <c r="C655" s="73"/>
      <c r="D655" s="97"/>
      <c r="E655" s="73"/>
      <c r="F655" s="73"/>
      <c r="G655" s="73"/>
      <c r="H655" s="73"/>
      <c r="I655" s="73"/>
      <c r="J655" s="73"/>
      <c r="K655" s="78"/>
      <c r="L655" s="73"/>
      <c r="M655" s="73"/>
      <c r="N655" s="73"/>
      <c r="O655" s="73"/>
      <c r="P655" s="90"/>
      <c r="Q655" s="90"/>
      <c r="R655" s="90"/>
      <c r="S655" s="90"/>
      <c r="T655" s="90"/>
      <c r="U655" s="90"/>
      <c r="V655" s="90"/>
      <c r="W655" s="90"/>
      <c r="X655" s="91"/>
      <c r="Y655" s="73"/>
      <c r="Z655" s="73"/>
      <c r="AA655" s="73"/>
    </row>
    <row r="656" spans="1:27" ht="15.75" customHeight="1" x14ac:dyDescent="0.25">
      <c r="A656" s="73"/>
      <c r="B656" s="73"/>
      <c r="C656" s="73"/>
      <c r="D656" s="97"/>
      <c r="E656" s="73"/>
      <c r="F656" s="73"/>
      <c r="G656" s="73"/>
      <c r="H656" s="73"/>
      <c r="I656" s="73"/>
      <c r="J656" s="73"/>
      <c r="K656" s="78"/>
      <c r="L656" s="73"/>
      <c r="M656" s="73"/>
      <c r="N656" s="73"/>
      <c r="O656" s="73"/>
      <c r="P656" s="90"/>
      <c r="Q656" s="90"/>
      <c r="R656" s="90"/>
      <c r="S656" s="90"/>
      <c r="T656" s="90"/>
      <c r="U656" s="90"/>
      <c r="V656" s="90"/>
      <c r="W656" s="90"/>
      <c r="X656" s="91"/>
      <c r="Y656" s="73"/>
      <c r="Z656" s="73"/>
      <c r="AA656" s="73"/>
    </row>
    <row r="657" spans="1:27" ht="15.75" customHeight="1" x14ac:dyDescent="0.25">
      <c r="A657" s="73"/>
      <c r="B657" s="73"/>
      <c r="C657" s="73"/>
      <c r="D657" s="97"/>
      <c r="E657" s="73"/>
      <c r="F657" s="73"/>
      <c r="G657" s="73"/>
      <c r="H657" s="73"/>
      <c r="I657" s="73"/>
      <c r="J657" s="73"/>
      <c r="K657" s="78"/>
      <c r="L657" s="73"/>
      <c r="M657" s="73"/>
      <c r="N657" s="73"/>
      <c r="O657" s="73"/>
      <c r="P657" s="90"/>
      <c r="Q657" s="90"/>
      <c r="R657" s="90"/>
      <c r="S657" s="90"/>
      <c r="T657" s="90"/>
      <c r="U657" s="90"/>
      <c r="V657" s="90"/>
      <c r="W657" s="90"/>
      <c r="X657" s="91"/>
      <c r="Y657" s="73"/>
      <c r="Z657" s="73"/>
      <c r="AA657" s="73"/>
    </row>
    <row r="658" spans="1:27" ht="15.75" customHeight="1" x14ac:dyDescent="0.25">
      <c r="A658" s="73"/>
      <c r="B658" s="73"/>
      <c r="C658" s="73"/>
      <c r="D658" s="97"/>
      <c r="E658" s="73"/>
      <c r="F658" s="73"/>
      <c r="G658" s="73"/>
      <c r="H658" s="73"/>
      <c r="I658" s="73"/>
      <c r="J658" s="73"/>
      <c r="K658" s="78"/>
      <c r="L658" s="73"/>
      <c r="M658" s="73"/>
      <c r="N658" s="73"/>
      <c r="O658" s="73"/>
      <c r="P658" s="90"/>
      <c r="Q658" s="90"/>
      <c r="R658" s="90"/>
      <c r="S658" s="90"/>
      <c r="T658" s="90"/>
      <c r="U658" s="90"/>
      <c r="V658" s="90"/>
      <c r="W658" s="90"/>
      <c r="X658" s="91"/>
      <c r="Y658" s="73"/>
      <c r="Z658" s="73"/>
      <c r="AA658" s="73"/>
    </row>
    <row r="659" spans="1:27" ht="15.75" customHeight="1" x14ac:dyDescent="0.25">
      <c r="A659" s="73"/>
      <c r="B659" s="73"/>
      <c r="C659" s="73"/>
      <c r="D659" s="97"/>
      <c r="E659" s="73"/>
      <c r="F659" s="73"/>
      <c r="G659" s="73"/>
      <c r="H659" s="73"/>
      <c r="I659" s="73"/>
      <c r="J659" s="73"/>
      <c r="K659" s="78"/>
      <c r="L659" s="73"/>
      <c r="M659" s="73"/>
      <c r="N659" s="73"/>
      <c r="O659" s="73"/>
      <c r="P659" s="90"/>
      <c r="Q659" s="90"/>
      <c r="R659" s="90"/>
      <c r="S659" s="90"/>
      <c r="T659" s="90"/>
      <c r="U659" s="90"/>
      <c r="V659" s="90"/>
      <c r="W659" s="90"/>
      <c r="X659" s="91"/>
      <c r="Y659" s="73"/>
      <c r="Z659" s="73"/>
      <c r="AA659" s="73"/>
    </row>
    <row r="660" spans="1:27" ht="15.75" customHeight="1" x14ac:dyDescent="0.25">
      <c r="A660" s="73"/>
      <c r="B660" s="73"/>
      <c r="C660" s="73"/>
      <c r="D660" s="97"/>
      <c r="E660" s="73"/>
      <c r="F660" s="73"/>
      <c r="G660" s="73"/>
      <c r="H660" s="73"/>
      <c r="I660" s="73"/>
      <c r="J660" s="73"/>
      <c r="K660" s="78"/>
      <c r="L660" s="73"/>
      <c r="M660" s="73"/>
      <c r="N660" s="73"/>
      <c r="O660" s="73"/>
      <c r="P660" s="90"/>
      <c r="Q660" s="90"/>
      <c r="R660" s="90"/>
      <c r="S660" s="90"/>
      <c r="T660" s="90"/>
      <c r="U660" s="90"/>
      <c r="V660" s="90"/>
      <c r="W660" s="90"/>
      <c r="X660" s="91"/>
      <c r="Y660" s="73"/>
      <c r="Z660" s="73"/>
      <c r="AA660" s="73"/>
    </row>
    <row r="661" spans="1:27" ht="15.75" customHeight="1" x14ac:dyDescent="0.25">
      <c r="A661" s="73"/>
      <c r="B661" s="73"/>
      <c r="C661" s="73"/>
      <c r="D661" s="97"/>
      <c r="E661" s="73"/>
      <c r="F661" s="73"/>
      <c r="G661" s="73"/>
      <c r="H661" s="73"/>
      <c r="I661" s="73"/>
      <c r="J661" s="73"/>
      <c r="K661" s="78"/>
      <c r="L661" s="73"/>
      <c r="M661" s="73"/>
      <c r="N661" s="73"/>
      <c r="O661" s="73"/>
      <c r="P661" s="90"/>
      <c r="Q661" s="90"/>
      <c r="R661" s="90"/>
      <c r="S661" s="90"/>
      <c r="T661" s="90"/>
      <c r="U661" s="90"/>
      <c r="V661" s="90"/>
      <c r="W661" s="90"/>
      <c r="X661" s="91"/>
      <c r="Y661" s="73"/>
      <c r="Z661" s="73"/>
      <c r="AA661" s="73"/>
    </row>
    <row r="662" spans="1:27" ht="15.75" customHeight="1" x14ac:dyDescent="0.25">
      <c r="A662" s="73"/>
      <c r="B662" s="73"/>
      <c r="C662" s="73"/>
      <c r="D662" s="97"/>
      <c r="E662" s="73"/>
      <c r="F662" s="73"/>
      <c r="G662" s="73"/>
      <c r="H662" s="73"/>
      <c r="I662" s="73"/>
      <c r="J662" s="73"/>
      <c r="K662" s="78"/>
      <c r="L662" s="73"/>
      <c r="M662" s="73"/>
      <c r="N662" s="73"/>
      <c r="O662" s="73"/>
      <c r="P662" s="90"/>
      <c r="Q662" s="90"/>
      <c r="R662" s="90"/>
      <c r="S662" s="90"/>
      <c r="T662" s="90"/>
      <c r="U662" s="90"/>
      <c r="V662" s="90"/>
      <c r="W662" s="90"/>
      <c r="X662" s="91"/>
      <c r="Y662" s="73"/>
      <c r="Z662" s="73"/>
      <c r="AA662" s="73"/>
    </row>
    <row r="663" spans="1:27" ht="15.75" customHeight="1" x14ac:dyDescent="0.25">
      <c r="A663" s="73"/>
      <c r="B663" s="73"/>
      <c r="C663" s="73"/>
      <c r="D663" s="97"/>
      <c r="E663" s="73"/>
      <c r="F663" s="73"/>
      <c r="G663" s="73"/>
      <c r="H663" s="73"/>
      <c r="I663" s="73"/>
      <c r="J663" s="73"/>
      <c r="K663" s="78"/>
      <c r="L663" s="73"/>
      <c r="M663" s="73"/>
      <c r="N663" s="73"/>
      <c r="O663" s="73"/>
      <c r="P663" s="90"/>
      <c r="Q663" s="90"/>
      <c r="R663" s="90"/>
      <c r="S663" s="90"/>
      <c r="T663" s="90"/>
      <c r="U663" s="90"/>
      <c r="V663" s="90"/>
      <c r="W663" s="90"/>
      <c r="X663" s="91"/>
      <c r="Y663" s="73"/>
      <c r="Z663" s="73"/>
      <c r="AA663" s="73"/>
    </row>
    <row r="664" spans="1:27" ht="15.75" customHeight="1" x14ac:dyDescent="0.25">
      <c r="A664" s="73"/>
      <c r="B664" s="73"/>
      <c r="C664" s="73"/>
      <c r="D664" s="97"/>
      <c r="E664" s="73"/>
      <c r="F664" s="73"/>
      <c r="G664" s="73"/>
      <c r="H664" s="73"/>
      <c r="I664" s="73"/>
      <c r="J664" s="73"/>
      <c r="K664" s="78"/>
      <c r="L664" s="73"/>
      <c r="M664" s="73"/>
      <c r="N664" s="73"/>
      <c r="O664" s="73"/>
      <c r="P664" s="90"/>
      <c r="Q664" s="90"/>
      <c r="R664" s="90"/>
      <c r="S664" s="90"/>
      <c r="T664" s="90"/>
      <c r="U664" s="90"/>
      <c r="V664" s="90"/>
      <c r="W664" s="90"/>
      <c r="X664" s="91"/>
      <c r="Y664" s="73"/>
      <c r="Z664" s="73"/>
      <c r="AA664" s="73"/>
    </row>
    <row r="665" spans="1:27" ht="15.75" customHeight="1" x14ac:dyDescent="0.25">
      <c r="A665" s="73"/>
      <c r="B665" s="73"/>
      <c r="C665" s="73"/>
      <c r="D665" s="97"/>
      <c r="E665" s="73"/>
      <c r="F665" s="73"/>
      <c r="G665" s="73"/>
      <c r="H665" s="73"/>
      <c r="I665" s="73"/>
      <c r="J665" s="73"/>
      <c r="K665" s="78"/>
      <c r="L665" s="73"/>
      <c r="M665" s="73"/>
      <c r="N665" s="73"/>
      <c r="O665" s="73"/>
      <c r="P665" s="90"/>
      <c r="Q665" s="90"/>
      <c r="R665" s="90"/>
      <c r="S665" s="90"/>
      <c r="T665" s="90"/>
      <c r="U665" s="90"/>
      <c r="V665" s="90"/>
      <c r="W665" s="90"/>
      <c r="X665" s="91"/>
      <c r="Y665" s="73"/>
      <c r="Z665" s="73"/>
      <c r="AA665" s="73"/>
    </row>
    <row r="666" spans="1:27" ht="15.75" customHeight="1" x14ac:dyDescent="0.25">
      <c r="A666" s="73"/>
      <c r="B666" s="73"/>
      <c r="C666" s="73"/>
      <c r="D666" s="97"/>
      <c r="E666" s="73"/>
      <c r="F666" s="73"/>
      <c r="G666" s="73"/>
      <c r="H666" s="73"/>
      <c r="I666" s="73"/>
      <c r="J666" s="73"/>
      <c r="K666" s="78"/>
      <c r="L666" s="73"/>
      <c r="M666" s="73"/>
      <c r="N666" s="73"/>
      <c r="O666" s="73"/>
      <c r="P666" s="90"/>
      <c r="Q666" s="90"/>
      <c r="R666" s="90"/>
      <c r="S666" s="90"/>
      <c r="T666" s="90"/>
      <c r="U666" s="90"/>
      <c r="V666" s="90"/>
      <c r="W666" s="90"/>
      <c r="X666" s="91"/>
      <c r="Y666" s="73"/>
      <c r="Z666" s="73"/>
      <c r="AA666" s="73"/>
    </row>
    <row r="667" spans="1:27" ht="15.75" customHeight="1" x14ac:dyDescent="0.25">
      <c r="A667" s="73"/>
      <c r="B667" s="73"/>
      <c r="C667" s="73"/>
      <c r="D667" s="97"/>
      <c r="E667" s="73"/>
      <c r="F667" s="73"/>
      <c r="G667" s="73"/>
      <c r="H667" s="73"/>
      <c r="I667" s="73"/>
      <c r="J667" s="73"/>
      <c r="K667" s="78"/>
      <c r="L667" s="73"/>
      <c r="M667" s="73"/>
      <c r="N667" s="73"/>
      <c r="O667" s="73"/>
      <c r="P667" s="90"/>
      <c r="Q667" s="90"/>
      <c r="R667" s="90"/>
      <c r="S667" s="90"/>
      <c r="T667" s="90"/>
      <c r="U667" s="90"/>
      <c r="V667" s="90"/>
      <c r="W667" s="90"/>
      <c r="X667" s="91"/>
      <c r="Y667" s="73"/>
      <c r="Z667" s="73"/>
      <c r="AA667" s="73"/>
    </row>
    <row r="668" spans="1:27" ht="15.75" customHeight="1" x14ac:dyDescent="0.25">
      <c r="A668" s="73"/>
      <c r="B668" s="73"/>
      <c r="C668" s="73"/>
      <c r="D668" s="97"/>
      <c r="E668" s="73"/>
      <c r="F668" s="73"/>
      <c r="G668" s="73"/>
      <c r="H668" s="73"/>
      <c r="I668" s="73"/>
      <c r="J668" s="73"/>
      <c r="K668" s="78"/>
      <c r="L668" s="73"/>
      <c r="M668" s="73"/>
      <c r="N668" s="73"/>
      <c r="O668" s="73"/>
      <c r="P668" s="90"/>
      <c r="Q668" s="90"/>
      <c r="R668" s="90"/>
      <c r="S668" s="90"/>
      <c r="T668" s="90"/>
      <c r="U668" s="90"/>
      <c r="V668" s="90"/>
      <c r="W668" s="90"/>
      <c r="X668" s="91"/>
      <c r="Y668" s="73"/>
      <c r="Z668" s="73"/>
      <c r="AA668" s="73"/>
    </row>
    <row r="669" spans="1:27" ht="15.75" customHeight="1" x14ac:dyDescent="0.25">
      <c r="A669" s="73"/>
      <c r="B669" s="73"/>
      <c r="C669" s="73"/>
      <c r="D669" s="97"/>
      <c r="E669" s="73"/>
      <c r="F669" s="73"/>
      <c r="G669" s="73"/>
      <c r="H669" s="73"/>
      <c r="I669" s="73"/>
      <c r="J669" s="73"/>
      <c r="K669" s="78"/>
      <c r="L669" s="73"/>
      <c r="M669" s="73"/>
      <c r="N669" s="73"/>
      <c r="O669" s="73"/>
      <c r="P669" s="90"/>
      <c r="Q669" s="90"/>
      <c r="R669" s="90"/>
      <c r="S669" s="90"/>
      <c r="T669" s="90"/>
      <c r="U669" s="90"/>
      <c r="V669" s="90"/>
      <c r="W669" s="90"/>
      <c r="X669" s="91"/>
      <c r="Y669" s="73"/>
      <c r="Z669" s="73"/>
      <c r="AA669" s="73"/>
    </row>
    <row r="670" spans="1:27" ht="15.75" customHeight="1" x14ac:dyDescent="0.25">
      <c r="A670" s="73"/>
      <c r="B670" s="73"/>
      <c r="C670" s="73"/>
      <c r="D670" s="97"/>
      <c r="E670" s="73"/>
      <c r="F670" s="73"/>
      <c r="G670" s="73"/>
      <c r="H670" s="73"/>
      <c r="I670" s="73"/>
      <c r="J670" s="73"/>
      <c r="K670" s="78"/>
      <c r="L670" s="73"/>
      <c r="M670" s="73"/>
      <c r="N670" s="73"/>
      <c r="O670" s="73"/>
      <c r="P670" s="90"/>
      <c r="Q670" s="90"/>
      <c r="R670" s="90"/>
      <c r="S670" s="90"/>
      <c r="T670" s="90"/>
      <c r="U670" s="90"/>
      <c r="V670" s="90"/>
      <c r="W670" s="90"/>
      <c r="X670" s="91"/>
      <c r="Y670" s="73"/>
      <c r="Z670" s="73"/>
      <c r="AA670" s="73"/>
    </row>
    <row r="671" spans="1:27" ht="15.75" customHeight="1" x14ac:dyDescent="0.25">
      <c r="A671" s="73"/>
      <c r="B671" s="73"/>
      <c r="C671" s="73"/>
      <c r="D671" s="97"/>
      <c r="E671" s="73"/>
      <c r="F671" s="73"/>
      <c r="G671" s="73"/>
      <c r="H671" s="73"/>
      <c r="I671" s="73"/>
      <c r="J671" s="73"/>
      <c r="K671" s="78"/>
      <c r="L671" s="73"/>
      <c r="M671" s="73"/>
      <c r="N671" s="73"/>
      <c r="O671" s="73"/>
      <c r="P671" s="90"/>
      <c r="Q671" s="90"/>
      <c r="R671" s="90"/>
      <c r="S671" s="90"/>
      <c r="T671" s="90"/>
      <c r="U671" s="90"/>
      <c r="V671" s="90"/>
      <c r="W671" s="90"/>
      <c r="X671" s="91"/>
      <c r="Y671" s="73"/>
      <c r="Z671" s="73"/>
      <c r="AA671" s="73"/>
    </row>
    <row r="672" spans="1:27" ht="15.75" customHeight="1" x14ac:dyDescent="0.25">
      <c r="A672" s="73"/>
      <c r="B672" s="73"/>
      <c r="C672" s="73"/>
      <c r="D672" s="97"/>
      <c r="E672" s="73"/>
      <c r="F672" s="73"/>
      <c r="G672" s="73"/>
      <c r="H672" s="73"/>
      <c r="I672" s="73"/>
      <c r="J672" s="73"/>
      <c r="K672" s="78"/>
      <c r="L672" s="73"/>
      <c r="M672" s="73"/>
      <c r="N672" s="73"/>
      <c r="O672" s="73"/>
      <c r="P672" s="90"/>
      <c r="Q672" s="90"/>
      <c r="R672" s="90"/>
      <c r="S672" s="90"/>
      <c r="T672" s="90"/>
      <c r="U672" s="90"/>
      <c r="V672" s="90"/>
      <c r="W672" s="90"/>
      <c r="X672" s="91"/>
      <c r="Y672" s="73"/>
      <c r="Z672" s="73"/>
      <c r="AA672" s="73"/>
    </row>
    <row r="673" spans="1:27" ht="15.75" customHeight="1" x14ac:dyDescent="0.25">
      <c r="A673" s="73"/>
      <c r="B673" s="73"/>
      <c r="C673" s="73"/>
      <c r="D673" s="97"/>
      <c r="E673" s="73"/>
      <c r="F673" s="73"/>
      <c r="G673" s="73"/>
      <c r="H673" s="73"/>
      <c r="I673" s="73"/>
      <c r="J673" s="73"/>
      <c r="K673" s="78"/>
      <c r="L673" s="73"/>
      <c r="M673" s="73"/>
      <c r="N673" s="73"/>
      <c r="O673" s="73"/>
      <c r="P673" s="90"/>
      <c r="Q673" s="90"/>
      <c r="R673" s="90"/>
      <c r="S673" s="90"/>
      <c r="T673" s="90"/>
      <c r="U673" s="90"/>
      <c r="V673" s="90"/>
      <c r="W673" s="90"/>
      <c r="X673" s="91"/>
      <c r="Y673" s="73"/>
      <c r="Z673" s="73"/>
      <c r="AA673" s="73"/>
    </row>
    <row r="674" spans="1:27" ht="15.75" customHeight="1" x14ac:dyDescent="0.25">
      <c r="A674" s="73"/>
      <c r="B674" s="73"/>
      <c r="C674" s="73"/>
      <c r="D674" s="97"/>
      <c r="E674" s="73"/>
      <c r="F674" s="73"/>
      <c r="G674" s="73"/>
      <c r="H674" s="73"/>
      <c r="I674" s="73"/>
      <c r="J674" s="73"/>
      <c r="K674" s="78"/>
      <c r="L674" s="73"/>
      <c r="M674" s="73"/>
      <c r="N674" s="73"/>
      <c r="O674" s="73"/>
      <c r="P674" s="90"/>
      <c r="Q674" s="90"/>
      <c r="R674" s="90"/>
      <c r="S674" s="90"/>
      <c r="T674" s="90"/>
      <c r="U674" s="90"/>
      <c r="V674" s="90"/>
      <c r="W674" s="90"/>
      <c r="X674" s="91"/>
      <c r="Y674" s="73"/>
      <c r="Z674" s="73"/>
      <c r="AA674" s="73"/>
    </row>
    <row r="675" spans="1:27" ht="15.75" customHeight="1" x14ac:dyDescent="0.25">
      <c r="A675" s="73"/>
      <c r="B675" s="73"/>
      <c r="C675" s="73"/>
      <c r="D675" s="97"/>
      <c r="E675" s="73"/>
      <c r="F675" s="73"/>
      <c r="G675" s="73"/>
      <c r="H675" s="73"/>
      <c r="I675" s="73"/>
      <c r="J675" s="73"/>
      <c r="K675" s="78"/>
      <c r="L675" s="73"/>
      <c r="M675" s="73"/>
      <c r="N675" s="73"/>
      <c r="O675" s="73"/>
      <c r="P675" s="90"/>
      <c r="Q675" s="90"/>
      <c r="R675" s="90"/>
      <c r="S675" s="90"/>
      <c r="T675" s="90"/>
      <c r="U675" s="90"/>
      <c r="V675" s="90"/>
      <c r="W675" s="90"/>
      <c r="X675" s="91"/>
      <c r="Y675" s="73"/>
      <c r="Z675" s="73"/>
      <c r="AA675" s="73"/>
    </row>
    <row r="676" spans="1:27" ht="15.75" customHeight="1" x14ac:dyDescent="0.25">
      <c r="A676" s="73"/>
      <c r="B676" s="73"/>
      <c r="C676" s="73"/>
      <c r="D676" s="97"/>
      <c r="E676" s="73"/>
      <c r="F676" s="73"/>
      <c r="G676" s="73"/>
      <c r="H676" s="73"/>
      <c r="I676" s="73"/>
      <c r="J676" s="73"/>
      <c r="K676" s="78"/>
      <c r="L676" s="73"/>
      <c r="M676" s="73"/>
      <c r="N676" s="73"/>
      <c r="O676" s="73"/>
      <c r="P676" s="90"/>
      <c r="Q676" s="90"/>
      <c r="R676" s="90"/>
      <c r="S676" s="90"/>
      <c r="T676" s="90"/>
      <c r="U676" s="90"/>
      <c r="V676" s="90"/>
      <c r="W676" s="90"/>
      <c r="X676" s="91"/>
      <c r="Y676" s="73"/>
      <c r="Z676" s="73"/>
      <c r="AA676" s="73"/>
    </row>
    <row r="677" spans="1:27" ht="15.75" customHeight="1" x14ac:dyDescent="0.25">
      <c r="A677" s="73"/>
      <c r="B677" s="73"/>
      <c r="C677" s="73"/>
      <c r="D677" s="97"/>
      <c r="E677" s="73"/>
      <c r="F677" s="73"/>
      <c r="G677" s="73"/>
      <c r="H677" s="73"/>
      <c r="I677" s="73"/>
      <c r="J677" s="73"/>
      <c r="K677" s="78"/>
      <c r="L677" s="73"/>
      <c r="M677" s="73"/>
      <c r="N677" s="73"/>
      <c r="O677" s="73"/>
      <c r="P677" s="90"/>
      <c r="Q677" s="90"/>
      <c r="R677" s="90"/>
      <c r="S677" s="90"/>
      <c r="T677" s="90"/>
      <c r="U677" s="90"/>
      <c r="V677" s="90"/>
      <c r="W677" s="90"/>
      <c r="X677" s="91"/>
      <c r="Y677" s="73"/>
      <c r="Z677" s="73"/>
      <c r="AA677" s="73"/>
    </row>
    <row r="678" spans="1:27" ht="15.75" customHeight="1" x14ac:dyDescent="0.25">
      <c r="A678" s="73"/>
      <c r="B678" s="73"/>
      <c r="C678" s="73"/>
      <c r="D678" s="97"/>
      <c r="E678" s="73"/>
      <c r="F678" s="73"/>
      <c r="G678" s="73"/>
      <c r="H678" s="73"/>
      <c r="I678" s="73"/>
      <c r="J678" s="73"/>
      <c r="K678" s="78"/>
      <c r="L678" s="73"/>
      <c r="M678" s="73"/>
      <c r="N678" s="73"/>
      <c r="O678" s="73"/>
      <c r="P678" s="90"/>
      <c r="Q678" s="90"/>
      <c r="R678" s="90"/>
      <c r="S678" s="90"/>
      <c r="T678" s="90"/>
      <c r="U678" s="90"/>
      <c r="V678" s="90"/>
      <c r="W678" s="90"/>
      <c r="X678" s="91"/>
      <c r="Y678" s="73"/>
      <c r="Z678" s="73"/>
      <c r="AA678" s="73"/>
    </row>
    <row r="679" spans="1:27" ht="15.75" customHeight="1" x14ac:dyDescent="0.25">
      <c r="A679" s="73"/>
      <c r="B679" s="73"/>
      <c r="C679" s="73"/>
      <c r="D679" s="97"/>
      <c r="E679" s="73"/>
      <c r="F679" s="73"/>
      <c r="G679" s="73"/>
      <c r="H679" s="73"/>
      <c r="I679" s="73"/>
      <c r="J679" s="73"/>
      <c r="K679" s="78"/>
      <c r="L679" s="73"/>
      <c r="M679" s="73"/>
      <c r="N679" s="73"/>
      <c r="O679" s="73"/>
      <c r="P679" s="90"/>
      <c r="Q679" s="90"/>
      <c r="R679" s="90"/>
      <c r="S679" s="90"/>
      <c r="T679" s="90"/>
      <c r="U679" s="90"/>
      <c r="V679" s="90"/>
      <c r="W679" s="90"/>
      <c r="X679" s="91"/>
      <c r="Y679" s="73"/>
      <c r="Z679" s="73"/>
      <c r="AA679" s="73"/>
    </row>
    <row r="680" spans="1:27" ht="15.75" customHeight="1" x14ac:dyDescent="0.25">
      <c r="A680" s="73"/>
      <c r="B680" s="73"/>
      <c r="C680" s="73"/>
      <c r="D680" s="97"/>
      <c r="E680" s="73"/>
      <c r="F680" s="73"/>
      <c r="G680" s="73"/>
      <c r="H680" s="73"/>
      <c r="I680" s="73"/>
      <c r="J680" s="73"/>
      <c r="K680" s="78"/>
      <c r="L680" s="73"/>
      <c r="M680" s="73"/>
      <c r="N680" s="73"/>
      <c r="O680" s="73"/>
      <c r="P680" s="90"/>
      <c r="Q680" s="90"/>
      <c r="R680" s="90"/>
      <c r="S680" s="90"/>
      <c r="T680" s="90"/>
      <c r="U680" s="90"/>
      <c r="V680" s="90"/>
      <c r="W680" s="90"/>
      <c r="X680" s="91"/>
      <c r="Y680" s="73"/>
      <c r="Z680" s="73"/>
      <c r="AA680" s="73"/>
    </row>
    <row r="681" spans="1:27" ht="15.75" customHeight="1" x14ac:dyDescent="0.25">
      <c r="A681" s="73"/>
      <c r="B681" s="73"/>
      <c r="C681" s="73"/>
      <c r="D681" s="97"/>
      <c r="E681" s="73"/>
      <c r="F681" s="73"/>
      <c r="G681" s="73"/>
      <c r="H681" s="73"/>
      <c r="I681" s="73"/>
      <c r="J681" s="73"/>
      <c r="K681" s="78"/>
      <c r="L681" s="73"/>
      <c r="M681" s="73"/>
      <c r="N681" s="73"/>
      <c r="O681" s="73"/>
      <c r="P681" s="90"/>
      <c r="Q681" s="90"/>
      <c r="R681" s="90"/>
      <c r="S681" s="90"/>
      <c r="T681" s="90"/>
      <c r="U681" s="90"/>
      <c r="V681" s="90"/>
      <c r="W681" s="90"/>
      <c r="X681" s="91"/>
      <c r="Y681" s="73"/>
      <c r="Z681" s="73"/>
      <c r="AA681" s="73"/>
    </row>
    <row r="682" spans="1:27" ht="15.75" customHeight="1" x14ac:dyDescent="0.25">
      <c r="A682" s="73"/>
      <c r="B682" s="73"/>
      <c r="C682" s="73"/>
      <c r="D682" s="97"/>
      <c r="E682" s="73"/>
      <c r="F682" s="73"/>
      <c r="G682" s="73"/>
      <c r="H682" s="73"/>
      <c r="I682" s="73"/>
      <c r="J682" s="73"/>
      <c r="K682" s="78"/>
      <c r="L682" s="73"/>
      <c r="M682" s="73"/>
      <c r="N682" s="73"/>
      <c r="O682" s="73"/>
      <c r="P682" s="90"/>
      <c r="Q682" s="90"/>
      <c r="R682" s="90"/>
      <c r="S682" s="90"/>
      <c r="T682" s="90"/>
      <c r="U682" s="90"/>
      <c r="V682" s="90"/>
      <c r="W682" s="90"/>
      <c r="X682" s="91"/>
      <c r="Y682" s="73"/>
      <c r="Z682" s="73"/>
      <c r="AA682" s="73"/>
    </row>
    <row r="683" spans="1:27" ht="15.75" customHeight="1" x14ac:dyDescent="0.25">
      <c r="A683" s="73"/>
      <c r="B683" s="73"/>
      <c r="C683" s="73"/>
      <c r="D683" s="97"/>
      <c r="E683" s="73"/>
      <c r="F683" s="73"/>
      <c r="G683" s="73"/>
      <c r="H683" s="73"/>
      <c r="I683" s="73"/>
      <c r="J683" s="73"/>
      <c r="K683" s="78"/>
      <c r="L683" s="73"/>
      <c r="M683" s="73"/>
      <c r="N683" s="73"/>
      <c r="O683" s="73"/>
      <c r="P683" s="90"/>
      <c r="Q683" s="90"/>
      <c r="R683" s="90"/>
      <c r="S683" s="90"/>
      <c r="T683" s="90"/>
      <c r="U683" s="90"/>
      <c r="V683" s="90"/>
      <c r="W683" s="90"/>
      <c r="X683" s="91"/>
      <c r="Y683" s="73"/>
      <c r="Z683" s="73"/>
      <c r="AA683" s="73"/>
    </row>
    <row r="684" spans="1:27" ht="15.75" customHeight="1" x14ac:dyDescent="0.25">
      <c r="A684" s="73"/>
      <c r="B684" s="73"/>
      <c r="C684" s="73"/>
      <c r="D684" s="97"/>
      <c r="E684" s="73"/>
      <c r="F684" s="73"/>
      <c r="G684" s="73"/>
      <c r="H684" s="73"/>
      <c r="I684" s="73"/>
      <c r="J684" s="73"/>
      <c r="K684" s="78"/>
      <c r="L684" s="73"/>
      <c r="M684" s="73"/>
      <c r="N684" s="73"/>
      <c r="O684" s="73"/>
      <c r="P684" s="90"/>
      <c r="Q684" s="90"/>
      <c r="R684" s="90"/>
      <c r="S684" s="90"/>
      <c r="T684" s="90"/>
      <c r="U684" s="90"/>
      <c r="V684" s="90"/>
      <c r="W684" s="90"/>
      <c r="X684" s="91"/>
      <c r="Y684" s="73"/>
      <c r="Z684" s="73"/>
      <c r="AA684" s="73"/>
    </row>
    <row r="685" spans="1:27" ht="15.75" customHeight="1" x14ac:dyDescent="0.25">
      <c r="A685" s="73"/>
      <c r="B685" s="73"/>
      <c r="C685" s="73"/>
      <c r="D685" s="97"/>
      <c r="E685" s="73"/>
      <c r="F685" s="73"/>
      <c r="G685" s="73"/>
      <c r="H685" s="73"/>
      <c r="I685" s="73"/>
      <c r="J685" s="73"/>
      <c r="K685" s="78"/>
      <c r="L685" s="73"/>
      <c r="M685" s="73"/>
      <c r="N685" s="73"/>
      <c r="O685" s="73"/>
      <c r="P685" s="90"/>
      <c r="Q685" s="90"/>
      <c r="R685" s="90"/>
      <c r="S685" s="90"/>
      <c r="T685" s="90"/>
      <c r="U685" s="90"/>
      <c r="V685" s="90"/>
      <c r="W685" s="90"/>
      <c r="X685" s="91"/>
      <c r="Y685" s="73"/>
      <c r="Z685" s="73"/>
      <c r="AA685" s="73"/>
    </row>
    <row r="686" spans="1:27" ht="15.75" customHeight="1" x14ac:dyDescent="0.25">
      <c r="A686" s="73"/>
      <c r="B686" s="73"/>
      <c r="C686" s="73"/>
      <c r="D686" s="97"/>
      <c r="E686" s="73"/>
      <c r="F686" s="73"/>
      <c r="G686" s="73"/>
      <c r="H686" s="73"/>
      <c r="I686" s="73"/>
      <c r="J686" s="73"/>
      <c r="K686" s="78"/>
      <c r="L686" s="73"/>
      <c r="M686" s="73"/>
      <c r="N686" s="73"/>
      <c r="O686" s="73"/>
      <c r="P686" s="90"/>
      <c r="Q686" s="90"/>
      <c r="R686" s="90"/>
      <c r="S686" s="90"/>
      <c r="T686" s="90"/>
      <c r="U686" s="90"/>
      <c r="V686" s="90"/>
      <c r="W686" s="90"/>
      <c r="X686" s="91"/>
      <c r="Y686" s="73"/>
      <c r="Z686" s="73"/>
      <c r="AA686" s="73"/>
    </row>
    <row r="687" spans="1:27" ht="15.75" customHeight="1" x14ac:dyDescent="0.25">
      <c r="A687" s="73"/>
      <c r="B687" s="73"/>
      <c r="C687" s="73"/>
      <c r="D687" s="97"/>
      <c r="E687" s="73"/>
      <c r="F687" s="73"/>
      <c r="G687" s="73"/>
      <c r="H687" s="73"/>
      <c r="I687" s="73"/>
      <c r="J687" s="73"/>
      <c r="K687" s="78"/>
      <c r="L687" s="73"/>
      <c r="M687" s="73"/>
      <c r="N687" s="73"/>
      <c r="O687" s="73"/>
      <c r="P687" s="90"/>
      <c r="Q687" s="90"/>
      <c r="R687" s="90"/>
      <c r="S687" s="90"/>
      <c r="T687" s="90"/>
      <c r="U687" s="90"/>
      <c r="V687" s="90"/>
      <c r="W687" s="90"/>
      <c r="X687" s="91"/>
      <c r="Y687" s="73"/>
      <c r="Z687" s="73"/>
      <c r="AA687" s="73"/>
    </row>
    <row r="688" spans="1:27" ht="15.75" customHeight="1" x14ac:dyDescent="0.25">
      <c r="A688" s="73"/>
      <c r="B688" s="73"/>
      <c r="C688" s="73"/>
      <c r="D688" s="97"/>
      <c r="E688" s="73"/>
      <c r="F688" s="73"/>
      <c r="G688" s="73"/>
      <c r="H688" s="73"/>
      <c r="I688" s="73"/>
      <c r="J688" s="73"/>
      <c r="K688" s="78"/>
      <c r="L688" s="73"/>
      <c r="M688" s="73"/>
      <c r="N688" s="73"/>
      <c r="O688" s="73"/>
      <c r="P688" s="90"/>
      <c r="Q688" s="90"/>
      <c r="R688" s="90"/>
      <c r="S688" s="90"/>
      <c r="T688" s="90"/>
      <c r="U688" s="90"/>
      <c r="V688" s="90"/>
      <c r="W688" s="90"/>
      <c r="X688" s="91"/>
      <c r="Y688" s="73"/>
      <c r="Z688" s="73"/>
      <c r="AA688" s="73"/>
    </row>
    <row r="689" spans="1:27" ht="15.75" customHeight="1" x14ac:dyDescent="0.25">
      <c r="A689" s="73"/>
      <c r="B689" s="73"/>
      <c r="C689" s="73"/>
      <c r="D689" s="97"/>
      <c r="E689" s="73"/>
      <c r="F689" s="73"/>
      <c r="G689" s="73"/>
      <c r="H689" s="73"/>
      <c r="I689" s="73"/>
      <c r="J689" s="73"/>
      <c r="K689" s="78"/>
      <c r="L689" s="73"/>
      <c r="M689" s="73"/>
      <c r="N689" s="73"/>
      <c r="O689" s="73"/>
      <c r="P689" s="90"/>
      <c r="Q689" s="90"/>
      <c r="R689" s="90"/>
      <c r="S689" s="90"/>
      <c r="T689" s="90"/>
      <c r="U689" s="90"/>
      <c r="V689" s="90"/>
      <c r="W689" s="90"/>
      <c r="X689" s="91"/>
      <c r="Y689" s="73"/>
      <c r="Z689" s="73"/>
      <c r="AA689" s="73"/>
    </row>
    <row r="690" spans="1:27" ht="15.75" customHeight="1" x14ac:dyDescent="0.25">
      <c r="A690" s="73"/>
      <c r="B690" s="73"/>
      <c r="C690" s="73"/>
      <c r="D690" s="97"/>
      <c r="E690" s="73"/>
      <c r="F690" s="73"/>
      <c r="G690" s="73"/>
      <c r="H690" s="73"/>
      <c r="I690" s="73"/>
      <c r="J690" s="73"/>
      <c r="K690" s="78"/>
      <c r="L690" s="73"/>
      <c r="M690" s="73"/>
      <c r="N690" s="73"/>
      <c r="O690" s="73"/>
      <c r="P690" s="90"/>
      <c r="Q690" s="90"/>
      <c r="R690" s="90"/>
      <c r="S690" s="90"/>
      <c r="T690" s="90"/>
      <c r="U690" s="90"/>
      <c r="V690" s="90"/>
      <c r="W690" s="90"/>
      <c r="X690" s="91"/>
      <c r="Y690" s="73"/>
      <c r="Z690" s="73"/>
      <c r="AA690" s="73"/>
    </row>
    <row r="691" spans="1:27" ht="15.75" customHeight="1" x14ac:dyDescent="0.25">
      <c r="A691" s="73"/>
      <c r="B691" s="73"/>
      <c r="C691" s="73"/>
      <c r="D691" s="97"/>
      <c r="E691" s="73"/>
      <c r="F691" s="73"/>
      <c r="G691" s="73"/>
      <c r="H691" s="73"/>
      <c r="I691" s="73"/>
      <c r="J691" s="73"/>
      <c r="K691" s="78"/>
      <c r="L691" s="73"/>
      <c r="M691" s="73"/>
      <c r="N691" s="73"/>
      <c r="O691" s="73"/>
      <c r="P691" s="90"/>
      <c r="Q691" s="90"/>
      <c r="R691" s="90"/>
      <c r="S691" s="90"/>
      <c r="T691" s="90"/>
      <c r="U691" s="90"/>
      <c r="V691" s="90"/>
      <c r="W691" s="90"/>
      <c r="X691" s="91"/>
      <c r="Y691" s="73"/>
      <c r="Z691" s="73"/>
      <c r="AA691" s="73"/>
    </row>
    <row r="692" spans="1:27" ht="15.75" customHeight="1" x14ac:dyDescent="0.25">
      <c r="A692" s="73"/>
      <c r="B692" s="73"/>
      <c r="C692" s="73"/>
      <c r="D692" s="97"/>
      <c r="E692" s="73"/>
      <c r="F692" s="73"/>
      <c r="G692" s="73"/>
      <c r="H692" s="73"/>
      <c r="I692" s="73"/>
      <c r="J692" s="73"/>
      <c r="K692" s="78"/>
      <c r="L692" s="73"/>
      <c r="M692" s="73"/>
      <c r="N692" s="73"/>
      <c r="O692" s="73"/>
      <c r="P692" s="90"/>
      <c r="Q692" s="90"/>
      <c r="R692" s="90"/>
      <c r="S692" s="90"/>
      <c r="T692" s="90"/>
      <c r="U692" s="90"/>
      <c r="V692" s="90"/>
      <c r="W692" s="90"/>
      <c r="X692" s="91"/>
      <c r="Y692" s="73"/>
      <c r="Z692" s="73"/>
      <c r="AA692" s="73"/>
    </row>
    <row r="693" spans="1:27" ht="15.75" customHeight="1" x14ac:dyDescent="0.25">
      <c r="A693" s="73"/>
      <c r="B693" s="73"/>
      <c r="C693" s="73"/>
      <c r="D693" s="97"/>
      <c r="E693" s="73"/>
      <c r="F693" s="73"/>
      <c r="G693" s="73"/>
      <c r="H693" s="73"/>
      <c r="I693" s="73"/>
      <c r="J693" s="73"/>
      <c r="K693" s="78"/>
      <c r="L693" s="73"/>
      <c r="M693" s="73"/>
      <c r="N693" s="73"/>
      <c r="O693" s="73"/>
      <c r="P693" s="90"/>
      <c r="Q693" s="90"/>
      <c r="R693" s="90"/>
      <c r="S693" s="90"/>
      <c r="T693" s="90"/>
      <c r="U693" s="90"/>
      <c r="V693" s="90"/>
      <c r="W693" s="90"/>
      <c r="X693" s="91"/>
      <c r="Y693" s="73"/>
      <c r="Z693" s="73"/>
      <c r="AA693" s="73"/>
    </row>
    <row r="694" spans="1:27" ht="15.75" customHeight="1" x14ac:dyDescent="0.25">
      <c r="A694" s="73"/>
      <c r="B694" s="73"/>
      <c r="C694" s="73"/>
      <c r="D694" s="97"/>
      <c r="E694" s="73"/>
      <c r="F694" s="73"/>
      <c r="G694" s="73"/>
      <c r="H694" s="73"/>
      <c r="I694" s="73"/>
      <c r="J694" s="73"/>
      <c r="K694" s="78"/>
      <c r="L694" s="73"/>
      <c r="M694" s="73"/>
      <c r="N694" s="73"/>
      <c r="O694" s="73"/>
      <c r="P694" s="90"/>
      <c r="Q694" s="90"/>
      <c r="R694" s="90"/>
      <c r="S694" s="90"/>
      <c r="T694" s="90"/>
      <c r="U694" s="90"/>
      <c r="V694" s="90"/>
      <c r="W694" s="90"/>
      <c r="X694" s="91"/>
      <c r="Y694" s="73"/>
      <c r="Z694" s="73"/>
      <c r="AA694" s="73"/>
    </row>
    <row r="695" spans="1:27" ht="15.75" customHeight="1" x14ac:dyDescent="0.25">
      <c r="A695" s="73"/>
      <c r="B695" s="73"/>
      <c r="C695" s="73"/>
      <c r="D695" s="97"/>
      <c r="E695" s="73"/>
      <c r="F695" s="73"/>
      <c r="G695" s="73"/>
      <c r="H695" s="73"/>
      <c r="I695" s="73"/>
      <c r="J695" s="73"/>
      <c r="K695" s="78"/>
      <c r="L695" s="73"/>
      <c r="M695" s="73"/>
      <c r="N695" s="73"/>
      <c r="O695" s="73"/>
      <c r="P695" s="90"/>
      <c r="Q695" s="90"/>
      <c r="R695" s="90"/>
      <c r="S695" s="90"/>
      <c r="T695" s="90"/>
      <c r="U695" s="90"/>
      <c r="V695" s="90"/>
      <c r="W695" s="90"/>
      <c r="X695" s="91"/>
      <c r="Y695" s="73"/>
      <c r="Z695" s="73"/>
      <c r="AA695" s="73"/>
    </row>
    <row r="696" spans="1:27" ht="15.75" customHeight="1" x14ac:dyDescent="0.25">
      <c r="A696" s="73"/>
      <c r="B696" s="73"/>
      <c r="C696" s="73"/>
      <c r="D696" s="97"/>
      <c r="E696" s="73"/>
      <c r="F696" s="73"/>
      <c r="G696" s="73"/>
      <c r="H696" s="73"/>
      <c r="I696" s="73"/>
      <c r="J696" s="73"/>
      <c r="K696" s="78"/>
      <c r="L696" s="73"/>
      <c r="M696" s="73"/>
      <c r="N696" s="73"/>
      <c r="O696" s="73"/>
      <c r="P696" s="90"/>
      <c r="Q696" s="90"/>
      <c r="R696" s="90"/>
      <c r="S696" s="90"/>
      <c r="T696" s="90"/>
      <c r="U696" s="90"/>
      <c r="V696" s="90"/>
      <c r="W696" s="90"/>
      <c r="X696" s="91"/>
      <c r="Y696" s="73"/>
      <c r="Z696" s="73"/>
      <c r="AA696" s="73"/>
    </row>
    <row r="697" spans="1:27" ht="15.75" customHeight="1" x14ac:dyDescent="0.25">
      <c r="A697" s="73"/>
      <c r="B697" s="73"/>
      <c r="C697" s="73"/>
      <c r="D697" s="97"/>
      <c r="E697" s="73"/>
      <c r="F697" s="73"/>
      <c r="G697" s="73"/>
      <c r="H697" s="73"/>
      <c r="I697" s="73"/>
      <c r="J697" s="73"/>
      <c r="K697" s="78"/>
      <c r="L697" s="73"/>
      <c r="M697" s="73"/>
      <c r="N697" s="73"/>
      <c r="O697" s="73"/>
      <c r="P697" s="90"/>
      <c r="Q697" s="90"/>
      <c r="R697" s="90"/>
      <c r="S697" s="90"/>
      <c r="T697" s="90"/>
      <c r="U697" s="90"/>
      <c r="V697" s="90"/>
      <c r="W697" s="90"/>
      <c r="X697" s="91"/>
      <c r="Y697" s="73"/>
      <c r="Z697" s="73"/>
      <c r="AA697" s="73"/>
    </row>
    <row r="698" spans="1:27" ht="15.75" customHeight="1" x14ac:dyDescent="0.25">
      <c r="A698" s="73"/>
      <c r="B698" s="73"/>
      <c r="C698" s="73"/>
      <c r="D698" s="97"/>
      <c r="E698" s="73"/>
      <c r="F698" s="73"/>
      <c r="G698" s="73"/>
      <c r="H698" s="73"/>
      <c r="I698" s="73"/>
      <c r="J698" s="73"/>
      <c r="K698" s="78"/>
      <c r="L698" s="73"/>
      <c r="M698" s="73"/>
      <c r="N698" s="73"/>
      <c r="O698" s="73"/>
      <c r="P698" s="90"/>
      <c r="Q698" s="90"/>
      <c r="R698" s="90"/>
      <c r="S698" s="90"/>
      <c r="T698" s="90"/>
      <c r="U698" s="90"/>
      <c r="V698" s="90"/>
      <c r="W698" s="90"/>
      <c r="X698" s="91"/>
      <c r="Y698" s="73"/>
      <c r="Z698" s="73"/>
      <c r="AA698" s="73"/>
    </row>
    <row r="699" spans="1:27" ht="15.75" customHeight="1" x14ac:dyDescent="0.25">
      <c r="A699" s="73"/>
      <c r="B699" s="73"/>
      <c r="C699" s="73"/>
      <c r="D699" s="97"/>
      <c r="E699" s="73"/>
      <c r="F699" s="73"/>
      <c r="G699" s="73"/>
      <c r="H699" s="73"/>
      <c r="I699" s="73"/>
      <c r="J699" s="73"/>
      <c r="K699" s="78"/>
      <c r="L699" s="73"/>
      <c r="M699" s="73"/>
      <c r="N699" s="73"/>
      <c r="O699" s="73"/>
      <c r="P699" s="90"/>
      <c r="Q699" s="90"/>
      <c r="R699" s="90"/>
      <c r="S699" s="90"/>
      <c r="T699" s="90"/>
      <c r="U699" s="90"/>
      <c r="V699" s="90"/>
      <c r="W699" s="90"/>
      <c r="X699" s="91"/>
      <c r="Y699" s="73"/>
      <c r="Z699" s="73"/>
      <c r="AA699" s="73"/>
    </row>
    <row r="700" spans="1:27" ht="15.75" customHeight="1" x14ac:dyDescent="0.25">
      <c r="A700" s="73"/>
      <c r="B700" s="73"/>
      <c r="C700" s="73"/>
      <c r="D700" s="97"/>
      <c r="E700" s="73"/>
      <c r="F700" s="73"/>
      <c r="G700" s="73"/>
      <c r="H700" s="73"/>
      <c r="I700" s="73"/>
      <c r="J700" s="73"/>
      <c r="K700" s="78"/>
      <c r="L700" s="73"/>
      <c r="M700" s="73"/>
      <c r="N700" s="73"/>
      <c r="O700" s="73"/>
      <c r="P700" s="90"/>
      <c r="Q700" s="90"/>
      <c r="R700" s="90"/>
      <c r="S700" s="90"/>
      <c r="T700" s="90"/>
      <c r="U700" s="90"/>
      <c r="V700" s="90"/>
      <c r="W700" s="90"/>
      <c r="X700" s="91"/>
      <c r="Y700" s="73"/>
      <c r="Z700" s="73"/>
      <c r="AA700" s="73"/>
    </row>
    <row r="701" spans="1:27" ht="15.75" customHeight="1" x14ac:dyDescent="0.25">
      <c r="A701" s="73"/>
      <c r="B701" s="73"/>
      <c r="C701" s="73"/>
      <c r="D701" s="97"/>
      <c r="E701" s="73"/>
      <c r="F701" s="73"/>
      <c r="G701" s="73"/>
      <c r="H701" s="73"/>
      <c r="I701" s="73"/>
      <c r="J701" s="73"/>
      <c r="K701" s="78"/>
      <c r="L701" s="73"/>
      <c r="M701" s="73"/>
      <c r="N701" s="73"/>
      <c r="O701" s="73"/>
      <c r="P701" s="90"/>
      <c r="Q701" s="90"/>
      <c r="R701" s="90"/>
      <c r="S701" s="90"/>
      <c r="T701" s="90"/>
      <c r="U701" s="90"/>
      <c r="V701" s="90"/>
      <c r="W701" s="90"/>
      <c r="X701" s="91"/>
      <c r="Y701" s="73"/>
      <c r="Z701" s="73"/>
      <c r="AA701" s="73"/>
    </row>
    <row r="702" spans="1:27" ht="15.75" customHeight="1" x14ac:dyDescent="0.25">
      <c r="A702" s="73"/>
      <c r="B702" s="73"/>
      <c r="C702" s="73"/>
      <c r="D702" s="97"/>
      <c r="E702" s="73"/>
      <c r="F702" s="73"/>
      <c r="G702" s="73"/>
      <c r="H702" s="73"/>
      <c r="I702" s="73"/>
      <c r="J702" s="73"/>
      <c r="K702" s="78"/>
      <c r="L702" s="73"/>
      <c r="M702" s="73"/>
      <c r="N702" s="73"/>
      <c r="O702" s="73"/>
      <c r="P702" s="90"/>
      <c r="Q702" s="90"/>
      <c r="R702" s="90"/>
      <c r="S702" s="90"/>
      <c r="T702" s="90"/>
      <c r="U702" s="90"/>
      <c r="V702" s="90"/>
      <c r="W702" s="90"/>
      <c r="X702" s="91"/>
      <c r="Y702" s="73"/>
      <c r="Z702" s="73"/>
      <c r="AA702" s="73"/>
    </row>
    <row r="703" spans="1:27" ht="15.75" customHeight="1" x14ac:dyDescent="0.25">
      <c r="A703" s="73"/>
      <c r="B703" s="73"/>
      <c r="C703" s="73"/>
      <c r="D703" s="97"/>
      <c r="E703" s="73"/>
      <c r="F703" s="73"/>
      <c r="G703" s="73"/>
      <c r="H703" s="73"/>
      <c r="I703" s="73"/>
      <c r="J703" s="73"/>
      <c r="K703" s="78"/>
      <c r="L703" s="73"/>
      <c r="M703" s="73"/>
      <c r="N703" s="73"/>
      <c r="O703" s="73"/>
      <c r="P703" s="90"/>
      <c r="Q703" s="90"/>
      <c r="R703" s="90"/>
      <c r="S703" s="90"/>
      <c r="T703" s="90"/>
      <c r="U703" s="90"/>
      <c r="V703" s="90"/>
      <c r="W703" s="90"/>
      <c r="X703" s="91"/>
      <c r="Y703" s="73"/>
      <c r="Z703" s="73"/>
      <c r="AA703" s="73"/>
    </row>
    <row r="704" spans="1:27" ht="15.75" customHeight="1" x14ac:dyDescent="0.25">
      <c r="A704" s="73"/>
      <c r="B704" s="73"/>
      <c r="C704" s="73"/>
      <c r="D704" s="97"/>
      <c r="E704" s="73"/>
      <c r="F704" s="73"/>
      <c r="G704" s="73"/>
      <c r="H704" s="73"/>
      <c r="I704" s="73"/>
      <c r="J704" s="73"/>
      <c r="K704" s="78"/>
      <c r="L704" s="73"/>
      <c r="M704" s="73"/>
      <c r="N704" s="73"/>
      <c r="O704" s="73"/>
      <c r="P704" s="90"/>
      <c r="Q704" s="90"/>
      <c r="R704" s="90"/>
      <c r="S704" s="90"/>
      <c r="T704" s="90"/>
      <c r="U704" s="90"/>
      <c r="V704" s="90"/>
      <c r="W704" s="90"/>
      <c r="X704" s="91"/>
      <c r="Y704" s="73"/>
      <c r="Z704" s="73"/>
      <c r="AA704" s="73"/>
    </row>
    <row r="705" spans="1:27" ht="15.75" customHeight="1" x14ac:dyDescent="0.25">
      <c r="A705" s="73"/>
      <c r="B705" s="73"/>
      <c r="C705" s="73"/>
      <c r="D705" s="97"/>
      <c r="E705" s="73"/>
      <c r="F705" s="73"/>
      <c r="G705" s="73"/>
      <c r="H705" s="73"/>
      <c r="I705" s="73"/>
      <c r="J705" s="73"/>
      <c r="K705" s="78"/>
      <c r="L705" s="73"/>
      <c r="M705" s="73"/>
      <c r="N705" s="73"/>
      <c r="O705" s="73"/>
      <c r="P705" s="90"/>
      <c r="Q705" s="90"/>
      <c r="R705" s="90"/>
      <c r="S705" s="90"/>
      <c r="T705" s="90"/>
      <c r="U705" s="90"/>
      <c r="V705" s="90"/>
      <c r="W705" s="90"/>
      <c r="X705" s="91"/>
      <c r="Y705" s="73"/>
      <c r="Z705" s="73"/>
      <c r="AA705" s="73"/>
    </row>
    <row r="706" spans="1:27" ht="15.75" customHeight="1" x14ac:dyDescent="0.25">
      <c r="A706" s="73"/>
      <c r="B706" s="73"/>
      <c r="C706" s="73"/>
      <c r="D706" s="97"/>
      <c r="E706" s="73"/>
      <c r="F706" s="73"/>
      <c r="G706" s="73"/>
      <c r="H706" s="73"/>
      <c r="I706" s="73"/>
      <c r="J706" s="73"/>
      <c r="K706" s="78"/>
      <c r="L706" s="73"/>
      <c r="M706" s="73"/>
      <c r="N706" s="73"/>
      <c r="O706" s="73"/>
      <c r="P706" s="90"/>
      <c r="Q706" s="90"/>
      <c r="R706" s="90"/>
      <c r="S706" s="90"/>
      <c r="T706" s="90"/>
      <c r="U706" s="90"/>
      <c r="V706" s="90"/>
      <c r="W706" s="90"/>
      <c r="X706" s="91"/>
      <c r="Y706" s="73"/>
      <c r="Z706" s="73"/>
      <c r="AA706" s="73"/>
    </row>
    <row r="707" spans="1:27" ht="15.75" customHeight="1" x14ac:dyDescent="0.25">
      <c r="A707" s="73"/>
      <c r="B707" s="73"/>
      <c r="C707" s="73"/>
      <c r="D707" s="97"/>
      <c r="E707" s="73"/>
      <c r="F707" s="73"/>
      <c r="G707" s="73"/>
      <c r="H707" s="73"/>
      <c r="I707" s="73"/>
      <c r="J707" s="73"/>
      <c r="K707" s="78"/>
      <c r="L707" s="73"/>
      <c r="M707" s="73"/>
      <c r="N707" s="73"/>
      <c r="O707" s="73"/>
      <c r="P707" s="90"/>
      <c r="Q707" s="90"/>
      <c r="R707" s="90"/>
      <c r="S707" s="90"/>
      <c r="T707" s="90"/>
      <c r="U707" s="90"/>
      <c r="V707" s="90"/>
      <c r="W707" s="90"/>
      <c r="X707" s="91"/>
      <c r="Y707" s="73"/>
      <c r="Z707" s="73"/>
      <c r="AA707" s="73"/>
    </row>
    <row r="708" spans="1:27" ht="15.75" customHeight="1" x14ac:dyDescent="0.25">
      <c r="A708" s="73"/>
      <c r="B708" s="73"/>
      <c r="C708" s="73"/>
      <c r="D708" s="97"/>
      <c r="E708" s="73"/>
      <c r="F708" s="73"/>
      <c r="G708" s="73"/>
      <c r="H708" s="73"/>
      <c r="I708" s="73"/>
      <c r="J708" s="73"/>
      <c r="K708" s="78"/>
      <c r="L708" s="73"/>
      <c r="M708" s="73"/>
      <c r="N708" s="73"/>
      <c r="O708" s="73"/>
      <c r="P708" s="90"/>
      <c r="Q708" s="90"/>
      <c r="R708" s="90"/>
      <c r="S708" s="90"/>
      <c r="T708" s="90"/>
      <c r="U708" s="90"/>
      <c r="V708" s="90"/>
      <c r="W708" s="90"/>
      <c r="X708" s="91"/>
      <c r="Y708" s="73"/>
      <c r="Z708" s="73"/>
      <c r="AA708" s="73"/>
    </row>
    <row r="709" spans="1:27" ht="15.75" customHeight="1" x14ac:dyDescent="0.25">
      <c r="A709" s="73"/>
      <c r="B709" s="73"/>
      <c r="C709" s="73"/>
      <c r="D709" s="97"/>
      <c r="E709" s="73"/>
      <c r="F709" s="73"/>
      <c r="G709" s="73"/>
      <c r="H709" s="73"/>
      <c r="I709" s="73"/>
      <c r="J709" s="73"/>
      <c r="K709" s="78"/>
      <c r="L709" s="73"/>
      <c r="M709" s="73"/>
      <c r="N709" s="73"/>
      <c r="O709" s="73"/>
      <c r="P709" s="90"/>
      <c r="Q709" s="90"/>
      <c r="R709" s="90"/>
      <c r="S709" s="90"/>
      <c r="T709" s="90"/>
      <c r="U709" s="90"/>
      <c r="V709" s="90"/>
      <c r="W709" s="90"/>
      <c r="X709" s="91"/>
      <c r="Y709" s="73"/>
      <c r="Z709" s="73"/>
      <c r="AA709" s="73"/>
    </row>
    <row r="710" spans="1:27" ht="15.75" customHeight="1" x14ac:dyDescent="0.25">
      <c r="A710" s="73"/>
      <c r="B710" s="73"/>
      <c r="C710" s="73"/>
      <c r="D710" s="97"/>
      <c r="E710" s="73"/>
      <c r="F710" s="73"/>
      <c r="G710" s="73"/>
      <c r="H710" s="73"/>
      <c r="I710" s="73"/>
      <c r="J710" s="73"/>
      <c r="K710" s="78"/>
      <c r="L710" s="73"/>
      <c r="M710" s="73"/>
      <c r="N710" s="73"/>
      <c r="O710" s="73"/>
      <c r="P710" s="90"/>
      <c r="Q710" s="90"/>
      <c r="R710" s="90"/>
      <c r="S710" s="90"/>
      <c r="T710" s="90"/>
      <c r="U710" s="90"/>
      <c r="V710" s="90"/>
      <c r="W710" s="90"/>
      <c r="X710" s="91"/>
      <c r="Y710" s="73"/>
      <c r="Z710" s="73"/>
      <c r="AA710" s="73"/>
    </row>
    <row r="711" spans="1:27" ht="15.75" customHeight="1" x14ac:dyDescent="0.25">
      <c r="A711" s="73"/>
      <c r="B711" s="73"/>
      <c r="C711" s="73"/>
      <c r="D711" s="97"/>
      <c r="E711" s="73"/>
      <c r="F711" s="73"/>
      <c r="G711" s="73"/>
      <c r="H711" s="73"/>
      <c r="I711" s="73"/>
      <c r="J711" s="73"/>
      <c r="K711" s="78"/>
      <c r="L711" s="73"/>
      <c r="M711" s="73"/>
      <c r="N711" s="73"/>
      <c r="O711" s="73"/>
      <c r="P711" s="90"/>
      <c r="Q711" s="90"/>
      <c r="R711" s="90"/>
      <c r="S711" s="90"/>
      <c r="T711" s="90"/>
      <c r="U711" s="90"/>
      <c r="V711" s="90"/>
      <c r="W711" s="90"/>
      <c r="X711" s="91"/>
      <c r="Y711" s="73"/>
      <c r="Z711" s="73"/>
      <c r="AA711" s="73"/>
    </row>
    <row r="712" spans="1:27" ht="15.75" customHeight="1" x14ac:dyDescent="0.25">
      <c r="A712" s="73"/>
      <c r="B712" s="73"/>
      <c r="C712" s="73"/>
      <c r="D712" s="97"/>
      <c r="E712" s="73"/>
      <c r="F712" s="73"/>
      <c r="G712" s="73"/>
      <c r="H712" s="73"/>
      <c r="I712" s="73"/>
      <c r="J712" s="73"/>
      <c r="K712" s="78"/>
      <c r="L712" s="73"/>
      <c r="M712" s="73"/>
      <c r="N712" s="73"/>
      <c r="O712" s="73"/>
      <c r="P712" s="90"/>
      <c r="Q712" s="90"/>
      <c r="R712" s="90"/>
      <c r="S712" s="90"/>
      <c r="T712" s="90"/>
      <c r="U712" s="90"/>
      <c r="V712" s="90"/>
      <c r="W712" s="90"/>
      <c r="X712" s="91"/>
      <c r="Y712" s="73"/>
      <c r="Z712" s="73"/>
      <c r="AA712" s="73"/>
    </row>
    <row r="713" spans="1:27" ht="15.75" customHeight="1" x14ac:dyDescent="0.25">
      <c r="A713" s="73"/>
      <c r="B713" s="73"/>
      <c r="C713" s="73"/>
      <c r="D713" s="97"/>
      <c r="E713" s="73"/>
      <c r="F713" s="73"/>
      <c r="G713" s="73"/>
      <c r="H713" s="73"/>
      <c r="I713" s="73"/>
      <c r="J713" s="73"/>
      <c r="K713" s="78"/>
      <c r="L713" s="73"/>
      <c r="M713" s="73"/>
      <c r="N713" s="73"/>
      <c r="O713" s="73"/>
      <c r="P713" s="90"/>
      <c r="Q713" s="90"/>
      <c r="R713" s="90"/>
      <c r="S713" s="90"/>
      <c r="T713" s="90"/>
      <c r="U713" s="90"/>
      <c r="V713" s="90"/>
      <c r="W713" s="90"/>
      <c r="X713" s="91"/>
      <c r="Y713" s="73"/>
      <c r="Z713" s="73"/>
      <c r="AA713" s="73"/>
    </row>
    <row r="714" spans="1:27" ht="15.75" customHeight="1" x14ac:dyDescent="0.25">
      <c r="A714" s="73"/>
      <c r="B714" s="73"/>
      <c r="C714" s="73"/>
      <c r="D714" s="97"/>
      <c r="E714" s="73"/>
      <c r="F714" s="73"/>
      <c r="G714" s="73"/>
      <c r="H714" s="73"/>
      <c r="I714" s="73"/>
      <c r="J714" s="73"/>
      <c r="K714" s="78"/>
      <c r="L714" s="73"/>
      <c r="M714" s="73"/>
      <c r="N714" s="73"/>
      <c r="O714" s="73"/>
      <c r="P714" s="90"/>
      <c r="Q714" s="90"/>
      <c r="R714" s="90"/>
      <c r="S714" s="90"/>
      <c r="T714" s="90"/>
      <c r="U714" s="90"/>
      <c r="V714" s="90"/>
      <c r="W714" s="90"/>
      <c r="X714" s="91"/>
      <c r="Y714" s="73"/>
      <c r="Z714" s="73"/>
      <c r="AA714" s="73"/>
    </row>
    <row r="715" spans="1:27" ht="15.75" customHeight="1" x14ac:dyDescent="0.25">
      <c r="A715" s="73"/>
      <c r="B715" s="73"/>
      <c r="C715" s="73"/>
      <c r="D715" s="97"/>
      <c r="E715" s="73"/>
      <c r="F715" s="73"/>
      <c r="G715" s="73"/>
      <c r="H715" s="73"/>
      <c r="I715" s="73"/>
      <c r="J715" s="73"/>
      <c r="K715" s="78"/>
      <c r="L715" s="73"/>
      <c r="M715" s="73"/>
      <c r="N715" s="73"/>
      <c r="O715" s="73"/>
      <c r="P715" s="90"/>
      <c r="Q715" s="90"/>
      <c r="R715" s="90"/>
      <c r="S715" s="90"/>
      <c r="T715" s="90"/>
      <c r="U715" s="90"/>
      <c r="V715" s="90"/>
      <c r="W715" s="90"/>
      <c r="X715" s="91"/>
      <c r="Y715" s="73"/>
      <c r="Z715" s="73"/>
      <c r="AA715" s="73"/>
    </row>
    <row r="716" spans="1:27" ht="15.75" customHeight="1" x14ac:dyDescent="0.25">
      <c r="A716" s="73"/>
      <c r="B716" s="73"/>
      <c r="C716" s="73"/>
      <c r="D716" s="97"/>
      <c r="E716" s="73"/>
      <c r="F716" s="73"/>
      <c r="G716" s="73"/>
      <c r="H716" s="73"/>
      <c r="I716" s="73"/>
      <c r="J716" s="73"/>
      <c r="K716" s="78"/>
      <c r="L716" s="73"/>
      <c r="M716" s="73"/>
      <c r="N716" s="73"/>
      <c r="O716" s="73"/>
      <c r="P716" s="90"/>
      <c r="Q716" s="90"/>
      <c r="R716" s="90"/>
      <c r="S716" s="90"/>
      <c r="T716" s="90"/>
      <c r="U716" s="90"/>
      <c r="V716" s="90"/>
      <c r="W716" s="90"/>
      <c r="X716" s="91"/>
      <c r="Y716" s="73"/>
      <c r="Z716" s="73"/>
      <c r="AA716" s="73"/>
    </row>
    <row r="717" spans="1:27" ht="15.75" customHeight="1" x14ac:dyDescent="0.25">
      <c r="A717" s="73"/>
      <c r="B717" s="73"/>
      <c r="C717" s="73"/>
      <c r="D717" s="97"/>
      <c r="E717" s="73"/>
      <c r="F717" s="73"/>
      <c r="G717" s="73"/>
      <c r="H717" s="73"/>
      <c r="I717" s="73"/>
      <c r="J717" s="73"/>
      <c r="K717" s="78"/>
      <c r="L717" s="73"/>
      <c r="M717" s="73"/>
      <c r="N717" s="73"/>
      <c r="O717" s="73"/>
      <c r="P717" s="90"/>
      <c r="Q717" s="90"/>
      <c r="R717" s="90"/>
      <c r="S717" s="90"/>
      <c r="T717" s="90"/>
      <c r="U717" s="90"/>
      <c r="V717" s="90"/>
      <c r="W717" s="90"/>
      <c r="X717" s="91"/>
      <c r="Y717" s="73"/>
      <c r="Z717" s="73"/>
      <c r="AA717" s="73"/>
    </row>
    <row r="718" spans="1:27" ht="15.75" customHeight="1" x14ac:dyDescent="0.25">
      <c r="A718" s="73"/>
      <c r="B718" s="73"/>
      <c r="C718" s="73"/>
      <c r="D718" s="97"/>
      <c r="E718" s="73"/>
      <c r="F718" s="73"/>
      <c r="G718" s="73"/>
      <c r="H718" s="73"/>
      <c r="I718" s="73"/>
      <c r="J718" s="73"/>
      <c r="K718" s="78"/>
      <c r="L718" s="73"/>
      <c r="M718" s="73"/>
      <c r="N718" s="73"/>
      <c r="O718" s="73"/>
      <c r="P718" s="90"/>
      <c r="Q718" s="90"/>
      <c r="R718" s="90"/>
      <c r="S718" s="90"/>
      <c r="T718" s="90"/>
      <c r="U718" s="90"/>
      <c r="V718" s="90"/>
      <c r="W718" s="90"/>
      <c r="X718" s="91"/>
      <c r="Y718" s="73"/>
      <c r="Z718" s="73"/>
      <c r="AA718" s="73"/>
    </row>
    <row r="719" spans="1:27" ht="15.75" customHeight="1" x14ac:dyDescent="0.25">
      <c r="A719" s="73"/>
      <c r="B719" s="73"/>
      <c r="C719" s="73"/>
      <c r="D719" s="97"/>
      <c r="E719" s="73"/>
      <c r="F719" s="73"/>
      <c r="G719" s="73"/>
      <c r="H719" s="73"/>
      <c r="I719" s="73"/>
      <c r="J719" s="73"/>
      <c r="K719" s="78"/>
      <c r="L719" s="73"/>
      <c r="M719" s="73"/>
      <c r="N719" s="73"/>
      <c r="O719" s="73"/>
      <c r="P719" s="90"/>
      <c r="Q719" s="90"/>
      <c r="R719" s="90"/>
      <c r="S719" s="90"/>
      <c r="T719" s="90"/>
      <c r="U719" s="90"/>
      <c r="V719" s="90"/>
      <c r="W719" s="90"/>
      <c r="X719" s="91"/>
      <c r="Y719" s="73"/>
      <c r="Z719" s="73"/>
      <c r="AA719" s="73"/>
    </row>
    <row r="720" spans="1:27" ht="15.75" customHeight="1" x14ac:dyDescent="0.25">
      <c r="A720" s="73"/>
      <c r="B720" s="73"/>
      <c r="C720" s="73"/>
      <c r="D720" s="97"/>
      <c r="E720" s="73"/>
      <c r="F720" s="73"/>
      <c r="G720" s="73"/>
      <c r="H720" s="73"/>
      <c r="I720" s="73"/>
      <c r="J720" s="73"/>
      <c r="K720" s="78"/>
      <c r="L720" s="73"/>
      <c r="M720" s="73"/>
      <c r="N720" s="73"/>
      <c r="O720" s="73"/>
      <c r="P720" s="90"/>
      <c r="Q720" s="90"/>
      <c r="R720" s="90"/>
      <c r="S720" s="90"/>
      <c r="T720" s="90"/>
      <c r="U720" s="90"/>
      <c r="V720" s="90"/>
      <c r="W720" s="90"/>
      <c r="X720" s="91"/>
      <c r="Y720" s="73"/>
      <c r="Z720" s="73"/>
      <c r="AA720" s="73"/>
    </row>
    <row r="721" spans="1:27" ht="15.75" customHeight="1" x14ac:dyDescent="0.25">
      <c r="A721" s="73"/>
      <c r="B721" s="73"/>
      <c r="C721" s="73"/>
      <c r="D721" s="97"/>
      <c r="E721" s="73"/>
      <c r="F721" s="73"/>
      <c r="G721" s="73"/>
      <c r="H721" s="73"/>
      <c r="I721" s="73"/>
      <c r="J721" s="73"/>
      <c r="K721" s="78"/>
      <c r="L721" s="73"/>
      <c r="M721" s="73"/>
      <c r="N721" s="73"/>
      <c r="O721" s="73"/>
      <c r="P721" s="90"/>
      <c r="Q721" s="90"/>
      <c r="R721" s="90"/>
      <c r="S721" s="90"/>
      <c r="T721" s="90"/>
      <c r="U721" s="90"/>
      <c r="V721" s="90"/>
      <c r="W721" s="90"/>
      <c r="X721" s="91"/>
      <c r="Y721" s="73"/>
      <c r="Z721" s="73"/>
      <c r="AA721" s="73"/>
    </row>
    <row r="722" spans="1:27" ht="15.75" customHeight="1" x14ac:dyDescent="0.25">
      <c r="A722" s="73"/>
      <c r="B722" s="73"/>
      <c r="C722" s="73"/>
      <c r="D722" s="97"/>
      <c r="E722" s="73"/>
      <c r="F722" s="73"/>
      <c r="G722" s="73"/>
      <c r="H722" s="73"/>
      <c r="I722" s="73"/>
      <c r="J722" s="73"/>
      <c r="K722" s="78"/>
      <c r="L722" s="73"/>
      <c r="M722" s="73"/>
      <c r="N722" s="73"/>
      <c r="O722" s="73"/>
      <c r="P722" s="90"/>
      <c r="Q722" s="90"/>
      <c r="R722" s="90"/>
      <c r="S722" s="90"/>
      <c r="T722" s="90"/>
      <c r="U722" s="90"/>
      <c r="V722" s="90"/>
      <c r="W722" s="90"/>
      <c r="X722" s="91"/>
      <c r="Y722" s="73"/>
      <c r="Z722" s="73"/>
      <c r="AA722" s="73"/>
    </row>
    <row r="723" spans="1:27" ht="15.75" customHeight="1" x14ac:dyDescent="0.25">
      <c r="A723" s="73"/>
      <c r="B723" s="73"/>
      <c r="C723" s="73"/>
      <c r="D723" s="97"/>
      <c r="E723" s="73"/>
      <c r="F723" s="73"/>
      <c r="G723" s="73"/>
      <c r="H723" s="73"/>
      <c r="I723" s="73"/>
      <c r="J723" s="73"/>
      <c r="K723" s="78"/>
      <c r="L723" s="73"/>
      <c r="M723" s="73"/>
      <c r="N723" s="73"/>
      <c r="O723" s="73"/>
      <c r="P723" s="90"/>
      <c r="Q723" s="90"/>
      <c r="R723" s="90"/>
      <c r="S723" s="90"/>
      <c r="T723" s="90"/>
      <c r="U723" s="90"/>
      <c r="V723" s="90"/>
      <c r="W723" s="90"/>
      <c r="X723" s="91"/>
      <c r="Y723" s="73"/>
      <c r="Z723" s="73"/>
      <c r="AA723" s="73"/>
    </row>
    <row r="724" spans="1:27" ht="15.75" customHeight="1" x14ac:dyDescent="0.25">
      <c r="A724" s="73"/>
      <c r="B724" s="73"/>
      <c r="C724" s="73"/>
      <c r="D724" s="97"/>
      <c r="E724" s="73"/>
      <c r="F724" s="73"/>
      <c r="G724" s="73"/>
      <c r="H724" s="73"/>
      <c r="I724" s="73"/>
      <c r="J724" s="73"/>
      <c r="K724" s="78"/>
      <c r="L724" s="73"/>
      <c r="M724" s="73"/>
      <c r="N724" s="73"/>
      <c r="O724" s="73"/>
      <c r="P724" s="90"/>
      <c r="Q724" s="90"/>
      <c r="R724" s="90"/>
      <c r="S724" s="90"/>
      <c r="T724" s="90"/>
      <c r="U724" s="90"/>
      <c r="V724" s="90"/>
      <c r="W724" s="90"/>
      <c r="X724" s="91"/>
      <c r="Y724" s="73"/>
      <c r="Z724" s="73"/>
      <c r="AA724" s="73"/>
    </row>
    <row r="725" spans="1:27" ht="15.75" customHeight="1" x14ac:dyDescent="0.25">
      <c r="A725" s="73"/>
      <c r="B725" s="73"/>
      <c r="C725" s="73"/>
      <c r="D725" s="97"/>
      <c r="E725" s="73"/>
      <c r="F725" s="73"/>
      <c r="G725" s="73"/>
      <c r="H725" s="73"/>
      <c r="I725" s="73"/>
      <c r="J725" s="73"/>
      <c r="K725" s="78"/>
      <c r="L725" s="73"/>
      <c r="M725" s="73"/>
      <c r="N725" s="73"/>
      <c r="O725" s="73"/>
      <c r="P725" s="90"/>
      <c r="Q725" s="90"/>
      <c r="R725" s="90"/>
      <c r="S725" s="90"/>
      <c r="T725" s="90"/>
      <c r="U725" s="90"/>
      <c r="V725" s="90"/>
      <c r="W725" s="90"/>
      <c r="X725" s="91"/>
      <c r="Y725" s="73"/>
      <c r="Z725" s="73"/>
      <c r="AA725" s="73"/>
    </row>
    <row r="726" spans="1:27" ht="15.75" customHeight="1" x14ac:dyDescent="0.25">
      <c r="A726" s="73"/>
      <c r="B726" s="73"/>
      <c r="C726" s="73"/>
      <c r="D726" s="97"/>
      <c r="E726" s="73"/>
      <c r="F726" s="73"/>
      <c r="G726" s="73"/>
      <c r="H726" s="73"/>
      <c r="I726" s="73"/>
      <c r="J726" s="73"/>
      <c r="K726" s="78"/>
      <c r="L726" s="73"/>
      <c r="M726" s="73"/>
      <c r="N726" s="73"/>
      <c r="O726" s="73"/>
      <c r="P726" s="90"/>
      <c r="Q726" s="90"/>
      <c r="R726" s="90"/>
      <c r="S726" s="90"/>
      <c r="T726" s="90"/>
      <c r="U726" s="90"/>
      <c r="V726" s="90"/>
      <c r="W726" s="90"/>
      <c r="X726" s="91"/>
      <c r="Y726" s="73"/>
      <c r="Z726" s="73"/>
      <c r="AA726" s="73"/>
    </row>
    <row r="727" spans="1:27" ht="15.75" customHeight="1" x14ac:dyDescent="0.25">
      <c r="A727" s="73"/>
      <c r="B727" s="73"/>
      <c r="C727" s="73"/>
      <c r="D727" s="97"/>
      <c r="E727" s="73"/>
      <c r="F727" s="73"/>
      <c r="G727" s="73"/>
      <c r="H727" s="73"/>
      <c r="I727" s="73"/>
      <c r="J727" s="73"/>
      <c r="K727" s="78"/>
      <c r="L727" s="73"/>
      <c r="M727" s="73"/>
      <c r="N727" s="73"/>
      <c r="O727" s="73"/>
      <c r="P727" s="90"/>
      <c r="Q727" s="90"/>
      <c r="R727" s="90"/>
      <c r="S727" s="90"/>
      <c r="T727" s="90"/>
      <c r="U727" s="90"/>
      <c r="V727" s="90"/>
      <c r="W727" s="90"/>
      <c r="X727" s="91"/>
      <c r="Y727" s="73"/>
      <c r="Z727" s="73"/>
      <c r="AA727" s="73"/>
    </row>
    <row r="728" spans="1:27" ht="15.75" customHeight="1" x14ac:dyDescent="0.25">
      <c r="A728" s="73"/>
      <c r="B728" s="73"/>
      <c r="C728" s="73"/>
      <c r="D728" s="97"/>
      <c r="E728" s="73"/>
      <c r="F728" s="73"/>
      <c r="G728" s="73"/>
      <c r="H728" s="73"/>
      <c r="I728" s="73"/>
      <c r="J728" s="73"/>
      <c r="K728" s="78"/>
      <c r="L728" s="73"/>
      <c r="M728" s="73"/>
      <c r="N728" s="73"/>
      <c r="O728" s="73"/>
      <c r="P728" s="90"/>
      <c r="Q728" s="90"/>
      <c r="R728" s="90"/>
      <c r="S728" s="90"/>
      <c r="T728" s="90"/>
      <c r="U728" s="90"/>
      <c r="V728" s="90"/>
      <c r="W728" s="90"/>
      <c r="X728" s="91"/>
      <c r="Y728" s="73"/>
      <c r="Z728" s="73"/>
      <c r="AA728" s="73"/>
    </row>
    <row r="729" spans="1:27" ht="15.75" customHeight="1" x14ac:dyDescent="0.25">
      <c r="A729" s="73"/>
      <c r="B729" s="73"/>
      <c r="C729" s="73"/>
      <c r="D729" s="97"/>
      <c r="E729" s="73"/>
      <c r="F729" s="73"/>
      <c r="G729" s="73"/>
      <c r="H729" s="73"/>
      <c r="I729" s="73"/>
      <c r="J729" s="73"/>
      <c r="K729" s="78"/>
      <c r="L729" s="73"/>
      <c r="M729" s="73"/>
      <c r="N729" s="73"/>
      <c r="O729" s="73"/>
      <c r="P729" s="90"/>
      <c r="Q729" s="90"/>
      <c r="R729" s="90"/>
      <c r="S729" s="90"/>
      <c r="T729" s="90"/>
      <c r="U729" s="90"/>
      <c r="V729" s="90"/>
      <c r="W729" s="90"/>
      <c r="X729" s="91"/>
      <c r="Y729" s="73"/>
      <c r="Z729" s="73"/>
      <c r="AA729" s="73"/>
    </row>
    <row r="730" spans="1:27" ht="15.75" customHeight="1" x14ac:dyDescent="0.25">
      <c r="A730" s="73"/>
      <c r="B730" s="73"/>
      <c r="C730" s="73"/>
      <c r="D730" s="97"/>
      <c r="E730" s="73"/>
      <c r="F730" s="73"/>
      <c r="G730" s="73"/>
      <c r="H730" s="73"/>
      <c r="I730" s="73"/>
      <c r="J730" s="73"/>
      <c r="K730" s="78"/>
      <c r="L730" s="73"/>
      <c r="M730" s="73"/>
      <c r="N730" s="73"/>
      <c r="O730" s="73"/>
      <c r="P730" s="90"/>
      <c r="Q730" s="90"/>
      <c r="R730" s="90"/>
      <c r="S730" s="90"/>
      <c r="T730" s="90"/>
      <c r="U730" s="90"/>
      <c r="V730" s="90"/>
      <c r="W730" s="90"/>
      <c r="X730" s="91"/>
      <c r="Y730" s="73"/>
      <c r="Z730" s="73"/>
      <c r="AA730" s="73"/>
    </row>
    <row r="731" spans="1:27" ht="15.75" customHeight="1" x14ac:dyDescent="0.25">
      <c r="A731" s="73"/>
      <c r="B731" s="73"/>
      <c r="C731" s="73"/>
      <c r="D731" s="97"/>
      <c r="E731" s="73"/>
      <c r="F731" s="73"/>
      <c r="G731" s="73"/>
      <c r="H731" s="73"/>
      <c r="I731" s="73"/>
      <c r="J731" s="73"/>
      <c r="K731" s="78"/>
      <c r="L731" s="73"/>
      <c r="M731" s="73"/>
      <c r="N731" s="73"/>
      <c r="O731" s="73"/>
      <c r="P731" s="90"/>
      <c r="Q731" s="90"/>
      <c r="R731" s="90"/>
      <c r="S731" s="90"/>
      <c r="T731" s="90"/>
      <c r="U731" s="90"/>
      <c r="V731" s="90"/>
      <c r="W731" s="90"/>
      <c r="X731" s="91"/>
      <c r="Y731" s="73"/>
      <c r="Z731" s="73"/>
      <c r="AA731" s="73"/>
    </row>
    <row r="732" spans="1:27" ht="15.75" customHeight="1" x14ac:dyDescent="0.25">
      <c r="A732" s="73"/>
      <c r="B732" s="73"/>
      <c r="C732" s="73"/>
      <c r="D732" s="97"/>
      <c r="E732" s="73"/>
      <c r="F732" s="73"/>
      <c r="G732" s="73"/>
      <c r="H732" s="73"/>
      <c r="I732" s="73"/>
      <c r="J732" s="73"/>
      <c r="K732" s="78"/>
      <c r="L732" s="73"/>
      <c r="M732" s="73"/>
      <c r="N732" s="73"/>
      <c r="O732" s="73"/>
      <c r="P732" s="90"/>
      <c r="Q732" s="90"/>
      <c r="R732" s="90"/>
      <c r="S732" s="90"/>
      <c r="T732" s="90"/>
      <c r="U732" s="90"/>
      <c r="V732" s="90"/>
      <c r="W732" s="90"/>
      <c r="X732" s="91"/>
      <c r="Y732" s="73"/>
      <c r="Z732" s="73"/>
      <c r="AA732" s="73"/>
    </row>
    <row r="733" spans="1:27" ht="15.75" customHeight="1" x14ac:dyDescent="0.25">
      <c r="A733" s="73"/>
      <c r="B733" s="73"/>
      <c r="C733" s="73"/>
      <c r="D733" s="97"/>
      <c r="E733" s="73"/>
      <c r="F733" s="73"/>
      <c r="G733" s="73"/>
      <c r="H733" s="73"/>
      <c r="I733" s="73"/>
      <c r="J733" s="73"/>
      <c r="K733" s="78"/>
      <c r="L733" s="73"/>
      <c r="M733" s="73"/>
      <c r="N733" s="73"/>
      <c r="O733" s="73"/>
      <c r="P733" s="90"/>
      <c r="Q733" s="90"/>
      <c r="R733" s="90"/>
      <c r="S733" s="90"/>
      <c r="T733" s="90"/>
      <c r="U733" s="90"/>
      <c r="V733" s="90"/>
      <c r="W733" s="90"/>
      <c r="X733" s="91"/>
      <c r="Y733" s="73"/>
      <c r="Z733" s="73"/>
      <c r="AA733" s="73"/>
    </row>
    <row r="734" spans="1:27" ht="15.75" customHeight="1" x14ac:dyDescent="0.25">
      <c r="A734" s="73"/>
      <c r="B734" s="73"/>
      <c r="C734" s="73"/>
      <c r="D734" s="97"/>
      <c r="E734" s="73"/>
      <c r="F734" s="73"/>
      <c r="G734" s="73"/>
      <c r="H734" s="73"/>
      <c r="I734" s="73"/>
      <c r="J734" s="73"/>
      <c r="K734" s="78"/>
      <c r="L734" s="73"/>
      <c r="M734" s="73"/>
      <c r="N734" s="73"/>
      <c r="O734" s="73"/>
      <c r="P734" s="90"/>
      <c r="Q734" s="90"/>
      <c r="R734" s="90"/>
      <c r="S734" s="90"/>
      <c r="T734" s="90"/>
      <c r="U734" s="90"/>
      <c r="V734" s="90"/>
      <c r="W734" s="90"/>
      <c r="X734" s="91"/>
      <c r="Y734" s="73"/>
      <c r="Z734" s="73"/>
      <c r="AA734" s="73"/>
    </row>
    <row r="735" spans="1:27" ht="15.75" customHeight="1" x14ac:dyDescent="0.25">
      <c r="A735" s="73"/>
      <c r="B735" s="73"/>
      <c r="C735" s="73"/>
      <c r="D735" s="97"/>
      <c r="E735" s="73"/>
      <c r="F735" s="73"/>
      <c r="G735" s="73"/>
      <c r="H735" s="73"/>
      <c r="I735" s="73"/>
      <c r="J735" s="73"/>
      <c r="K735" s="78"/>
      <c r="L735" s="73"/>
      <c r="M735" s="73"/>
      <c r="N735" s="73"/>
      <c r="O735" s="73"/>
      <c r="P735" s="90"/>
      <c r="Q735" s="90"/>
      <c r="R735" s="90"/>
      <c r="S735" s="90"/>
      <c r="T735" s="90"/>
      <c r="U735" s="90"/>
      <c r="V735" s="90"/>
      <c r="W735" s="90"/>
      <c r="X735" s="91"/>
      <c r="Y735" s="73"/>
      <c r="Z735" s="73"/>
      <c r="AA735" s="73"/>
    </row>
    <row r="736" spans="1:27" ht="15.75" customHeight="1" x14ac:dyDescent="0.25">
      <c r="A736" s="73"/>
      <c r="B736" s="73"/>
      <c r="C736" s="73"/>
      <c r="D736" s="97"/>
      <c r="E736" s="73"/>
      <c r="F736" s="73"/>
      <c r="G736" s="73"/>
      <c r="H736" s="73"/>
      <c r="I736" s="73"/>
      <c r="J736" s="73"/>
      <c r="K736" s="78"/>
      <c r="L736" s="73"/>
      <c r="M736" s="73"/>
      <c r="N736" s="73"/>
      <c r="O736" s="73"/>
      <c r="P736" s="90"/>
      <c r="Q736" s="90"/>
      <c r="R736" s="90"/>
      <c r="S736" s="90"/>
      <c r="T736" s="90"/>
      <c r="U736" s="90"/>
      <c r="V736" s="90"/>
      <c r="W736" s="90"/>
      <c r="X736" s="91"/>
      <c r="Y736" s="73"/>
      <c r="Z736" s="73"/>
      <c r="AA736" s="73"/>
    </row>
    <row r="737" spans="1:27" ht="15.75" customHeight="1" x14ac:dyDescent="0.25">
      <c r="A737" s="73"/>
      <c r="B737" s="73"/>
      <c r="C737" s="73"/>
      <c r="D737" s="97"/>
      <c r="E737" s="73"/>
      <c r="F737" s="73"/>
      <c r="G737" s="73"/>
      <c r="H737" s="73"/>
      <c r="I737" s="73"/>
      <c r="J737" s="73"/>
      <c r="K737" s="78"/>
      <c r="L737" s="73"/>
      <c r="M737" s="73"/>
      <c r="N737" s="73"/>
      <c r="O737" s="73"/>
      <c r="P737" s="90"/>
      <c r="Q737" s="90"/>
      <c r="R737" s="90"/>
      <c r="S737" s="90"/>
      <c r="T737" s="90"/>
      <c r="U737" s="90"/>
      <c r="V737" s="90"/>
      <c r="W737" s="90"/>
      <c r="X737" s="91"/>
      <c r="Y737" s="73"/>
      <c r="Z737" s="73"/>
      <c r="AA737" s="73"/>
    </row>
    <row r="738" spans="1:27" ht="15.75" customHeight="1" x14ac:dyDescent="0.25">
      <c r="A738" s="73"/>
      <c r="B738" s="73"/>
      <c r="C738" s="73"/>
      <c r="D738" s="97"/>
      <c r="E738" s="73"/>
      <c r="F738" s="73"/>
      <c r="G738" s="73"/>
      <c r="H738" s="73"/>
      <c r="I738" s="73"/>
      <c r="J738" s="73"/>
      <c r="K738" s="78"/>
      <c r="L738" s="73"/>
      <c r="M738" s="73"/>
      <c r="N738" s="73"/>
      <c r="O738" s="73"/>
      <c r="P738" s="90"/>
      <c r="Q738" s="90"/>
      <c r="R738" s="90"/>
      <c r="S738" s="90"/>
      <c r="T738" s="90"/>
      <c r="U738" s="90"/>
      <c r="V738" s="90"/>
      <c r="W738" s="90"/>
      <c r="X738" s="91"/>
      <c r="Y738" s="73"/>
      <c r="Z738" s="73"/>
      <c r="AA738" s="73"/>
    </row>
    <row r="739" spans="1:27" ht="15.75" customHeight="1" x14ac:dyDescent="0.25">
      <c r="A739" s="73"/>
      <c r="B739" s="73"/>
      <c r="C739" s="73"/>
      <c r="D739" s="97"/>
      <c r="E739" s="73"/>
      <c r="F739" s="73"/>
      <c r="G739" s="73"/>
      <c r="H739" s="73"/>
      <c r="I739" s="73"/>
      <c r="J739" s="73"/>
      <c r="K739" s="78"/>
      <c r="L739" s="73"/>
      <c r="M739" s="73"/>
      <c r="N739" s="73"/>
      <c r="O739" s="73"/>
      <c r="P739" s="90"/>
      <c r="Q739" s="90"/>
      <c r="R739" s="90"/>
      <c r="S739" s="90"/>
      <c r="T739" s="90"/>
      <c r="U739" s="90"/>
      <c r="V739" s="90"/>
      <c r="W739" s="90"/>
      <c r="X739" s="91"/>
      <c r="Y739" s="73"/>
      <c r="Z739" s="73"/>
      <c r="AA739" s="73"/>
    </row>
    <row r="740" spans="1:27" ht="15.75" customHeight="1" x14ac:dyDescent="0.25">
      <c r="A740" s="73"/>
      <c r="B740" s="73"/>
      <c r="C740" s="73"/>
      <c r="D740" s="97"/>
      <c r="E740" s="73"/>
      <c r="F740" s="73"/>
      <c r="G740" s="73"/>
      <c r="H740" s="73"/>
      <c r="I740" s="73"/>
      <c r="J740" s="73"/>
      <c r="K740" s="78"/>
      <c r="L740" s="73"/>
      <c r="M740" s="73"/>
      <c r="N740" s="73"/>
      <c r="O740" s="73"/>
      <c r="P740" s="90"/>
      <c r="Q740" s="90"/>
      <c r="R740" s="90"/>
      <c r="S740" s="90"/>
      <c r="T740" s="90"/>
      <c r="U740" s="90"/>
      <c r="V740" s="90"/>
      <c r="W740" s="90"/>
      <c r="X740" s="91"/>
      <c r="Y740" s="73"/>
      <c r="Z740" s="73"/>
      <c r="AA740" s="73"/>
    </row>
    <row r="741" spans="1:27" ht="15.75" customHeight="1" x14ac:dyDescent="0.25">
      <c r="A741" s="73"/>
      <c r="B741" s="73"/>
      <c r="C741" s="73"/>
      <c r="D741" s="97"/>
      <c r="E741" s="73"/>
      <c r="F741" s="73"/>
      <c r="G741" s="73"/>
      <c r="H741" s="73"/>
      <c r="I741" s="73"/>
      <c r="J741" s="73"/>
      <c r="K741" s="78"/>
      <c r="L741" s="73"/>
      <c r="M741" s="73"/>
      <c r="N741" s="73"/>
      <c r="O741" s="73"/>
      <c r="P741" s="90"/>
      <c r="Q741" s="90"/>
      <c r="R741" s="90"/>
      <c r="S741" s="90"/>
      <c r="T741" s="90"/>
      <c r="U741" s="90"/>
      <c r="V741" s="90"/>
      <c r="W741" s="90"/>
      <c r="X741" s="91"/>
      <c r="Y741" s="73"/>
      <c r="Z741" s="73"/>
      <c r="AA741" s="73"/>
    </row>
    <row r="742" spans="1:27" ht="15.75" customHeight="1" x14ac:dyDescent="0.25">
      <c r="A742" s="73"/>
      <c r="B742" s="73"/>
      <c r="C742" s="73"/>
      <c r="D742" s="97"/>
      <c r="E742" s="73"/>
      <c r="F742" s="73"/>
      <c r="G742" s="73"/>
      <c r="H742" s="73"/>
      <c r="I742" s="73"/>
      <c r="J742" s="73"/>
      <c r="K742" s="78"/>
      <c r="L742" s="73"/>
      <c r="M742" s="73"/>
      <c r="N742" s="73"/>
      <c r="O742" s="73"/>
      <c r="P742" s="90"/>
      <c r="Q742" s="90"/>
      <c r="R742" s="90"/>
      <c r="S742" s="90"/>
      <c r="T742" s="90"/>
      <c r="U742" s="90"/>
      <c r="V742" s="90"/>
      <c r="W742" s="90"/>
      <c r="X742" s="91"/>
      <c r="Y742" s="73"/>
      <c r="Z742" s="73"/>
      <c r="AA742" s="73"/>
    </row>
    <row r="743" spans="1:27" ht="15.75" customHeight="1" x14ac:dyDescent="0.25">
      <c r="A743" s="73"/>
      <c r="B743" s="73"/>
      <c r="C743" s="73"/>
      <c r="D743" s="97"/>
      <c r="E743" s="73"/>
      <c r="F743" s="73"/>
      <c r="G743" s="73"/>
      <c r="H743" s="73"/>
      <c r="I743" s="73"/>
      <c r="J743" s="73"/>
      <c r="K743" s="78"/>
      <c r="L743" s="73"/>
      <c r="M743" s="73"/>
      <c r="N743" s="73"/>
      <c r="O743" s="73"/>
      <c r="P743" s="90"/>
      <c r="Q743" s="90"/>
      <c r="R743" s="90"/>
      <c r="S743" s="90"/>
      <c r="T743" s="90"/>
      <c r="U743" s="90"/>
      <c r="V743" s="90"/>
      <c r="W743" s="90"/>
      <c r="X743" s="91"/>
      <c r="Y743" s="73"/>
      <c r="Z743" s="73"/>
      <c r="AA743" s="73"/>
    </row>
    <row r="744" spans="1:27" ht="15.75" customHeight="1" x14ac:dyDescent="0.25">
      <c r="A744" s="73"/>
      <c r="B744" s="73"/>
      <c r="C744" s="73"/>
      <c r="D744" s="97"/>
      <c r="E744" s="73"/>
      <c r="F744" s="73"/>
      <c r="G744" s="73"/>
      <c r="H744" s="73"/>
      <c r="I744" s="73"/>
      <c r="J744" s="73"/>
      <c r="K744" s="78"/>
      <c r="L744" s="73"/>
      <c r="M744" s="73"/>
      <c r="N744" s="73"/>
      <c r="O744" s="73"/>
      <c r="P744" s="90"/>
      <c r="Q744" s="90"/>
      <c r="R744" s="90"/>
      <c r="S744" s="90"/>
      <c r="T744" s="90"/>
      <c r="U744" s="90"/>
      <c r="V744" s="90"/>
      <c r="W744" s="90"/>
      <c r="X744" s="91"/>
      <c r="Y744" s="73"/>
      <c r="Z744" s="73"/>
      <c r="AA744" s="73"/>
    </row>
    <row r="745" spans="1:27" ht="15.75" customHeight="1" x14ac:dyDescent="0.25">
      <c r="A745" s="73"/>
      <c r="B745" s="73"/>
      <c r="C745" s="73"/>
      <c r="D745" s="97"/>
      <c r="E745" s="73"/>
      <c r="F745" s="73"/>
      <c r="G745" s="73"/>
      <c r="H745" s="73"/>
      <c r="I745" s="73"/>
      <c r="J745" s="73"/>
      <c r="K745" s="78"/>
      <c r="L745" s="73"/>
      <c r="M745" s="73"/>
      <c r="N745" s="73"/>
      <c r="O745" s="73"/>
      <c r="P745" s="90"/>
      <c r="Q745" s="90"/>
      <c r="R745" s="90"/>
      <c r="S745" s="90"/>
      <c r="T745" s="90"/>
      <c r="U745" s="90"/>
      <c r="V745" s="90"/>
      <c r="W745" s="90"/>
      <c r="X745" s="91"/>
      <c r="Y745" s="73"/>
      <c r="Z745" s="73"/>
      <c r="AA745" s="73"/>
    </row>
    <row r="746" spans="1:27" ht="15.75" customHeight="1" x14ac:dyDescent="0.25">
      <c r="A746" s="73"/>
      <c r="B746" s="73"/>
      <c r="C746" s="73"/>
      <c r="D746" s="97"/>
      <c r="E746" s="73"/>
      <c r="F746" s="73"/>
      <c r="G746" s="73"/>
      <c r="H746" s="73"/>
      <c r="I746" s="73"/>
      <c r="J746" s="73"/>
      <c r="K746" s="78"/>
      <c r="L746" s="73"/>
      <c r="M746" s="73"/>
      <c r="N746" s="73"/>
      <c r="O746" s="73"/>
      <c r="P746" s="90"/>
      <c r="Q746" s="90"/>
      <c r="R746" s="90"/>
      <c r="S746" s="90"/>
      <c r="T746" s="90"/>
      <c r="U746" s="90"/>
      <c r="V746" s="90"/>
      <c r="W746" s="90"/>
      <c r="X746" s="91"/>
      <c r="Y746" s="73"/>
      <c r="Z746" s="73"/>
      <c r="AA746" s="73"/>
    </row>
    <row r="747" spans="1:27" ht="15.75" customHeight="1" x14ac:dyDescent="0.25">
      <c r="A747" s="73"/>
      <c r="B747" s="73"/>
      <c r="C747" s="73"/>
      <c r="D747" s="97"/>
      <c r="E747" s="73"/>
      <c r="F747" s="73"/>
      <c r="G747" s="73"/>
      <c r="H747" s="73"/>
      <c r="I747" s="73"/>
      <c r="J747" s="73"/>
      <c r="K747" s="78"/>
      <c r="L747" s="73"/>
      <c r="M747" s="73"/>
      <c r="N747" s="73"/>
      <c r="O747" s="73"/>
      <c r="P747" s="90"/>
      <c r="Q747" s="90"/>
      <c r="R747" s="90"/>
      <c r="S747" s="90"/>
      <c r="T747" s="90"/>
      <c r="U747" s="90"/>
      <c r="V747" s="90"/>
      <c r="W747" s="90"/>
      <c r="X747" s="91"/>
      <c r="Y747" s="73"/>
      <c r="Z747" s="73"/>
      <c r="AA747" s="73"/>
    </row>
    <row r="748" spans="1:27" ht="15.75" customHeight="1" x14ac:dyDescent="0.25">
      <c r="A748" s="73"/>
      <c r="B748" s="73"/>
      <c r="C748" s="73"/>
      <c r="D748" s="97"/>
      <c r="E748" s="73"/>
      <c r="F748" s="73"/>
      <c r="G748" s="73"/>
      <c r="H748" s="73"/>
      <c r="I748" s="73"/>
      <c r="J748" s="73"/>
      <c r="K748" s="78"/>
      <c r="L748" s="73"/>
      <c r="M748" s="73"/>
      <c r="N748" s="73"/>
      <c r="O748" s="73"/>
      <c r="P748" s="90"/>
      <c r="Q748" s="90"/>
      <c r="R748" s="90"/>
      <c r="S748" s="90"/>
      <c r="T748" s="90"/>
      <c r="U748" s="90"/>
      <c r="V748" s="90"/>
      <c r="W748" s="90"/>
      <c r="X748" s="91"/>
      <c r="Y748" s="73"/>
      <c r="Z748" s="73"/>
      <c r="AA748" s="73"/>
    </row>
    <row r="749" spans="1:27" ht="15.75" customHeight="1" x14ac:dyDescent="0.25">
      <c r="A749" s="73"/>
      <c r="B749" s="73"/>
      <c r="C749" s="73"/>
      <c r="D749" s="97"/>
      <c r="E749" s="73"/>
      <c r="F749" s="73"/>
      <c r="G749" s="73"/>
      <c r="H749" s="73"/>
      <c r="I749" s="73"/>
      <c r="J749" s="73"/>
      <c r="K749" s="78"/>
      <c r="L749" s="73"/>
      <c r="M749" s="73"/>
      <c r="N749" s="73"/>
      <c r="O749" s="73"/>
      <c r="P749" s="90"/>
      <c r="Q749" s="90"/>
      <c r="R749" s="90"/>
      <c r="S749" s="90"/>
      <c r="T749" s="90"/>
      <c r="U749" s="90"/>
      <c r="V749" s="90"/>
      <c r="W749" s="90"/>
      <c r="X749" s="91"/>
      <c r="Y749" s="73"/>
      <c r="Z749" s="73"/>
      <c r="AA749" s="73"/>
    </row>
    <row r="750" spans="1:27" ht="15.75" customHeight="1" x14ac:dyDescent="0.25">
      <c r="A750" s="73"/>
      <c r="B750" s="73"/>
      <c r="C750" s="73"/>
      <c r="D750" s="97"/>
      <c r="E750" s="73"/>
      <c r="F750" s="73"/>
      <c r="G750" s="73"/>
      <c r="H750" s="73"/>
      <c r="I750" s="73"/>
      <c r="J750" s="73"/>
      <c r="K750" s="78"/>
      <c r="L750" s="73"/>
      <c r="M750" s="73"/>
      <c r="N750" s="73"/>
      <c r="O750" s="73"/>
      <c r="P750" s="90"/>
      <c r="Q750" s="90"/>
      <c r="R750" s="90"/>
      <c r="S750" s="90"/>
      <c r="T750" s="90"/>
      <c r="U750" s="90"/>
      <c r="V750" s="90"/>
      <c r="W750" s="90"/>
      <c r="X750" s="91"/>
      <c r="Y750" s="73"/>
      <c r="Z750" s="73"/>
      <c r="AA750" s="73"/>
    </row>
    <row r="751" spans="1:27" ht="15.75" customHeight="1" x14ac:dyDescent="0.25">
      <c r="A751" s="73"/>
      <c r="B751" s="73"/>
      <c r="C751" s="73"/>
      <c r="D751" s="97"/>
      <c r="E751" s="73"/>
      <c r="F751" s="73"/>
      <c r="G751" s="73"/>
      <c r="H751" s="73"/>
      <c r="I751" s="73"/>
      <c r="J751" s="73"/>
      <c r="K751" s="78"/>
      <c r="L751" s="73"/>
      <c r="M751" s="73"/>
      <c r="N751" s="73"/>
      <c r="O751" s="73"/>
      <c r="P751" s="90"/>
      <c r="Q751" s="90"/>
      <c r="R751" s="90"/>
      <c r="S751" s="90"/>
      <c r="T751" s="90"/>
      <c r="U751" s="90"/>
      <c r="V751" s="90"/>
      <c r="W751" s="90"/>
      <c r="X751" s="91"/>
      <c r="Y751" s="73"/>
      <c r="Z751" s="73"/>
      <c r="AA751" s="73"/>
    </row>
    <row r="752" spans="1:27" ht="15.75" customHeight="1" x14ac:dyDescent="0.25">
      <c r="A752" s="73"/>
      <c r="B752" s="73"/>
      <c r="C752" s="73"/>
      <c r="D752" s="97"/>
      <c r="E752" s="73"/>
      <c r="F752" s="73"/>
      <c r="G752" s="73"/>
      <c r="H752" s="73"/>
      <c r="I752" s="73"/>
      <c r="J752" s="73"/>
      <c r="K752" s="78"/>
      <c r="L752" s="73"/>
      <c r="M752" s="73"/>
      <c r="N752" s="73"/>
      <c r="O752" s="73"/>
      <c r="P752" s="90"/>
      <c r="Q752" s="90"/>
      <c r="R752" s="90"/>
      <c r="S752" s="90"/>
      <c r="T752" s="90"/>
      <c r="U752" s="90"/>
      <c r="V752" s="90"/>
      <c r="W752" s="90"/>
      <c r="X752" s="91"/>
      <c r="Y752" s="73"/>
      <c r="Z752" s="73"/>
      <c r="AA752" s="73"/>
    </row>
    <row r="753" spans="1:27" ht="15.75" customHeight="1" x14ac:dyDescent="0.25">
      <c r="A753" s="73"/>
      <c r="B753" s="73"/>
      <c r="C753" s="73"/>
      <c r="D753" s="97"/>
      <c r="E753" s="73"/>
      <c r="F753" s="73"/>
      <c r="G753" s="73"/>
      <c r="H753" s="73"/>
      <c r="I753" s="73"/>
      <c r="J753" s="73"/>
      <c r="K753" s="78"/>
      <c r="L753" s="73"/>
      <c r="M753" s="73"/>
      <c r="N753" s="73"/>
      <c r="O753" s="73"/>
      <c r="P753" s="90"/>
      <c r="Q753" s="90"/>
      <c r="R753" s="90"/>
      <c r="S753" s="90"/>
      <c r="T753" s="90"/>
      <c r="U753" s="90"/>
      <c r="V753" s="90"/>
      <c r="W753" s="90"/>
      <c r="X753" s="91"/>
      <c r="Y753" s="73"/>
      <c r="Z753" s="73"/>
      <c r="AA753" s="73"/>
    </row>
    <row r="754" spans="1:27" ht="15.75" customHeight="1" x14ac:dyDescent="0.25">
      <c r="A754" s="73"/>
      <c r="B754" s="73"/>
      <c r="C754" s="73"/>
      <c r="D754" s="97"/>
      <c r="E754" s="73"/>
      <c r="F754" s="73"/>
      <c r="G754" s="73"/>
      <c r="H754" s="73"/>
      <c r="I754" s="73"/>
      <c r="J754" s="73"/>
      <c r="K754" s="78"/>
      <c r="L754" s="73"/>
      <c r="M754" s="73"/>
      <c r="N754" s="73"/>
      <c r="O754" s="73"/>
      <c r="P754" s="90"/>
      <c r="Q754" s="90"/>
      <c r="R754" s="90"/>
      <c r="S754" s="90"/>
      <c r="T754" s="90"/>
      <c r="U754" s="90"/>
      <c r="V754" s="90"/>
      <c r="W754" s="90"/>
      <c r="X754" s="91"/>
      <c r="Y754" s="73"/>
      <c r="Z754" s="73"/>
      <c r="AA754" s="73"/>
    </row>
    <row r="755" spans="1:27" ht="15.75" customHeight="1" x14ac:dyDescent="0.25">
      <c r="A755" s="73"/>
      <c r="B755" s="73"/>
      <c r="C755" s="73"/>
      <c r="D755" s="97"/>
      <c r="E755" s="73"/>
      <c r="F755" s="73"/>
      <c r="G755" s="73"/>
      <c r="H755" s="73"/>
      <c r="I755" s="73"/>
      <c r="J755" s="73"/>
      <c r="K755" s="78"/>
      <c r="L755" s="73"/>
      <c r="M755" s="73"/>
      <c r="N755" s="73"/>
      <c r="O755" s="73"/>
      <c r="P755" s="90"/>
      <c r="Q755" s="90"/>
      <c r="R755" s="90"/>
      <c r="S755" s="90"/>
      <c r="T755" s="90"/>
      <c r="U755" s="90"/>
      <c r="V755" s="90"/>
      <c r="W755" s="90"/>
      <c r="X755" s="91"/>
      <c r="Y755" s="73"/>
      <c r="Z755" s="73"/>
      <c r="AA755" s="73"/>
    </row>
    <row r="756" spans="1:27" ht="15.75" customHeight="1" x14ac:dyDescent="0.25">
      <c r="A756" s="73"/>
      <c r="B756" s="73"/>
      <c r="C756" s="73"/>
      <c r="D756" s="97"/>
      <c r="E756" s="73"/>
      <c r="F756" s="73"/>
      <c r="G756" s="73"/>
      <c r="H756" s="73"/>
      <c r="I756" s="73"/>
      <c r="J756" s="73"/>
      <c r="K756" s="78"/>
      <c r="L756" s="73"/>
      <c r="M756" s="73"/>
      <c r="N756" s="73"/>
      <c r="O756" s="73"/>
      <c r="P756" s="90"/>
      <c r="Q756" s="90"/>
      <c r="R756" s="90"/>
      <c r="S756" s="90"/>
      <c r="T756" s="90"/>
      <c r="U756" s="90"/>
      <c r="V756" s="90"/>
      <c r="W756" s="90"/>
      <c r="X756" s="91"/>
      <c r="Y756" s="73"/>
      <c r="Z756" s="73"/>
      <c r="AA756" s="73"/>
    </row>
    <row r="757" spans="1:27" ht="15.75" customHeight="1" x14ac:dyDescent="0.25">
      <c r="A757" s="73"/>
      <c r="B757" s="73"/>
      <c r="C757" s="73"/>
      <c r="D757" s="97"/>
      <c r="E757" s="73"/>
      <c r="F757" s="73"/>
      <c r="G757" s="73"/>
      <c r="H757" s="73"/>
      <c r="I757" s="73"/>
      <c r="J757" s="73"/>
      <c r="K757" s="78"/>
      <c r="L757" s="73"/>
      <c r="M757" s="73"/>
      <c r="N757" s="73"/>
      <c r="O757" s="73"/>
      <c r="P757" s="90"/>
      <c r="Q757" s="90"/>
      <c r="R757" s="90"/>
      <c r="S757" s="90"/>
      <c r="T757" s="90"/>
      <c r="U757" s="90"/>
      <c r="V757" s="90"/>
      <c r="W757" s="90"/>
      <c r="X757" s="91"/>
      <c r="Y757" s="73"/>
      <c r="Z757" s="73"/>
      <c r="AA757" s="73"/>
    </row>
    <row r="758" spans="1:27" ht="15.75" customHeight="1" x14ac:dyDescent="0.25">
      <c r="A758" s="73"/>
      <c r="B758" s="73"/>
      <c r="C758" s="73"/>
      <c r="D758" s="97"/>
      <c r="E758" s="73"/>
      <c r="F758" s="73"/>
      <c r="G758" s="73"/>
      <c r="H758" s="73"/>
      <c r="I758" s="73"/>
      <c r="J758" s="73"/>
      <c r="K758" s="78"/>
      <c r="L758" s="73"/>
      <c r="M758" s="73"/>
      <c r="N758" s="73"/>
      <c r="O758" s="73"/>
      <c r="P758" s="90"/>
      <c r="Q758" s="90"/>
      <c r="R758" s="90"/>
      <c r="S758" s="90"/>
      <c r="T758" s="90"/>
      <c r="U758" s="90"/>
      <c r="V758" s="90"/>
      <c r="W758" s="90"/>
      <c r="X758" s="91"/>
      <c r="Y758" s="73"/>
      <c r="Z758" s="73"/>
      <c r="AA758" s="73"/>
    </row>
    <row r="759" spans="1:27" ht="15.75" customHeight="1" x14ac:dyDescent="0.25">
      <c r="A759" s="73"/>
      <c r="B759" s="73"/>
      <c r="C759" s="73"/>
      <c r="D759" s="97"/>
      <c r="E759" s="73"/>
      <c r="F759" s="73"/>
      <c r="G759" s="73"/>
      <c r="H759" s="73"/>
      <c r="I759" s="73"/>
      <c r="J759" s="73"/>
      <c r="K759" s="78"/>
      <c r="L759" s="73"/>
      <c r="M759" s="73"/>
      <c r="N759" s="73"/>
      <c r="O759" s="73"/>
      <c r="P759" s="90"/>
      <c r="Q759" s="90"/>
      <c r="R759" s="90"/>
      <c r="S759" s="90"/>
      <c r="T759" s="90"/>
      <c r="U759" s="90"/>
      <c r="V759" s="90"/>
      <c r="W759" s="90"/>
      <c r="X759" s="91"/>
      <c r="Y759" s="73"/>
      <c r="Z759" s="73"/>
      <c r="AA759" s="73"/>
    </row>
    <row r="760" spans="1:27" ht="15.75" customHeight="1" x14ac:dyDescent="0.25">
      <c r="A760" s="73"/>
      <c r="B760" s="73"/>
      <c r="C760" s="73"/>
      <c r="D760" s="97"/>
      <c r="E760" s="73"/>
      <c r="F760" s="73"/>
      <c r="G760" s="73"/>
      <c r="H760" s="73"/>
      <c r="I760" s="73"/>
      <c r="J760" s="73"/>
      <c r="K760" s="78"/>
      <c r="L760" s="73"/>
      <c r="M760" s="73"/>
      <c r="N760" s="73"/>
      <c r="O760" s="73"/>
      <c r="P760" s="90"/>
      <c r="Q760" s="90"/>
      <c r="R760" s="90"/>
      <c r="S760" s="90"/>
      <c r="T760" s="90"/>
      <c r="U760" s="90"/>
      <c r="V760" s="90"/>
      <c r="W760" s="90"/>
      <c r="X760" s="91"/>
      <c r="Y760" s="73"/>
      <c r="Z760" s="73"/>
      <c r="AA760" s="73"/>
    </row>
    <row r="761" spans="1:27" ht="15.75" customHeight="1" x14ac:dyDescent="0.25">
      <c r="A761" s="73"/>
      <c r="B761" s="73"/>
      <c r="C761" s="73"/>
      <c r="D761" s="97"/>
      <c r="E761" s="73"/>
      <c r="F761" s="73"/>
      <c r="G761" s="73"/>
      <c r="H761" s="73"/>
      <c r="I761" s="73"/>
      <c r="J761" s="73"/>
      <c r="K761" s="78"/>
      <c r="L761" s="73"/>
      <c r="M761" s="73"/>
      <c r="N761" s="73"/>
      <c r="O761" s="73"/>
      <c r="P761" s="90"/>
      <c r="Q761" s="90"/>
      <c r="R761" s="90"/>
      <c r="S761" s="90"/>
      <c r="T761" s="90"/>
      <c r="U761" s="90"/>
      <c r="V761" s="90"/>
      <c r="W761" s="90"/>
      <c r="X761" s="91"/>
      <c r="Y761" s="73"/>
      <c r="Z761" s="73"/>
      <c r="AA761" s="73"/>
    </row>
    <row r="762" spans="1:27" ht="15.75" customHeight="1" x14ac:dyDescent="0.25">
      <c r="A762" s="73"/>
      <c r="B762" s="73"/>
      <c r="C762" s="73"/>
      <c r="D762" s="97"/>
      <c r="E762" s="73"/>
      <c r="F762" s="73"/>
      <c r="G762" s="73"/>
      <c r="H762" s="73"/>
      <c r="I762" s="73"/>
      <c r="J762" s="73"/>
      <c r="K762" s="78"/>
      <c r="L762" s="73"/>
      <c r="M762" s="73"/>
      <c r="N762" s="73"/>
      <c r="O762" s="73"/>
      <c r="P762" s="90"/>
      <c r="Q762" s="90"/>
      <c r="R762" s="90"/>
      <c r="S762" s="90"/>
      <c r="T762" s="90"/>
      <c r="U762" s="90"/>
      <c r="V762" s="90"/>
      <c r="W762" s="90"/>
      <c r="X762" s="91"/>
      <c r="Y762" s="73"/>
      <c r="Z762" s="73"/>
      <c r="AA762" s="73"/>
    </row>
    <row r="763" spans="1:27" ht="15.75" customHeight="1" x14ac:dyDescent="0.25">
      <c r="A763" s="73"/>
      <c r="B763" s="73"/>
      <c r="C763" s="73"/>
      <c r="D763" s="97"/>
      <c r="E763" s="73"/>
      <c r="F763" s="73"/>
      <c r="G763" s="73"/>
      <c r="H763" s="73"/>
      <c r="I763" s="73"/>
      <c r="J763" s="73"/>
      <c r="K763" s="78"/>
      <c r="L763" s="73"/>
      <c r="M763" s="73"/>
      <c r="N763" s="73"/>
      <c r="O763" s="73"/>
      <c r="P763" s="90"/>
      <c r="Q763" s="90"/>
      <c r="R763" s="90"/>
      <c r="S763" s="90"/>
      <c r="T763" s="90"/>
      <c r="U763" s="90"/>
      <c r="V763" s="90"/>
      <c r="W763" s="90"/>
      <c r="X763" s="91"/>
      <c r="Y763" s="73"/>
      <c r="Z763" s="73"/>
      <c r="AA763" s="73"/>
    </row>
    <row r="764" spans="1:27" ht="15.75" customHeight="1" x14ac:dyDescent="0.25">
      <c r="A764" s="73"/>
      <c r="B764" s="73"/>
      <c r="C764" s="73"/>
      <c r="D764" s="97"/>
      <c r="E764" s="73"/>
      <c r="F764" s="73"/>
      <c r="G764" s="73"/>
      <c r="H764" s="73"/>
      <c r="I764" s="73"/>
      <c r="J764" s="73"/>
      <c r="K764" s="78"/>
      <c r="L764" s="73"/>
      <c r="M764" s="73"/>
      <c r="N764" s="73"/>
      <c r="O764" s="73"/>
      <c r="P764" s="90"/>
      <c r="Q764" s="90"/>
      <c r="R764" s="90"/>
      <c r="S764" s="90"/>
      <c r="T764" s="90"/>
      <c r="U764" s="90"/>
      <c r="V764" s="90"/>
      <c r="W764" s="90"/>
      <c r="X764" s="91"/>
      <c r="Y764" s="73"/>
      <c r="Z764" s="73"/>
      <c r="AA764" s="73"/>
    </row>
    <row r="765" spans="1:27" ht="15.75" customHeight="1" x14ac:dyDescent="0.25">
      <c r="A765" s="73"/>
      <c r="B765" s="73"/>
      <c r="C765" s="73"/>
      <c r="D765" s="97"/>
      <c r="E765" s="73"/>
      <c r="F765" s="73"/>
      <c r="G765" s="73"/>
      <c r="H765" s="73"/>
      <c r="I765" s="73"/>
      <c r="J765" s="73"/>
      <c r="K765" s="78"/>
      <c r="L765" s="73"/>
      <c r="M765" s="73"/>
      <c r="N765" s="73"/>
      <c r="O765" s="73"/>
      <c r="P765" s="90"/>
      <c r="Q765" s="90"/>
      <c r="R765" s="90"/>
      <c r="S765" s="90"/>
      <c r="T765" s="90"/>
      <c r="U765" s="90"/>
      <c r="V765" s="90"/>
      <c r="W765" s="90"/>
      <c r="X765" s="91"/>
      <c r="Y765" s="73"/>
      <c r="Z765" s="73"/>
      <c r="AA765" s="73"/>
    </row>
    <row r="766" spans="1:27" ht="15.75" customHeight="1" x14ac:dyDescent="0.25">
      <c r="A766" s="73"/>
      <c r="B766" s="73"/>
      <c r="C766" s="73"/>
      <c r="D766" s="97"/>
      <c r="E766" s="73"/>
      <c r="F766" s="73"/>
      <c r="G766" s="73"/>
      <c r="H766" s="73"/>
      <c r="I766" s="73"/>
      <c r="J766" s="73"/>
      <c r="K766" s="78"/>
      <c r="L766" s="73"/>
      <c r="M766" s="73"/>
      <c r="N766" s="73"/>
      <c r="O766" s="73"/>
      <c r="P766" s="90"/>
      <c r="Q766" s="90"/>
      <c r="R766" s="90"/>
      <c r="S766" s="90"/>
      <c r="T766" s="90"/>
      <c r="U766" s="90"/>
      <c r="V766" s="90"/>
      <c r="W766" s="90"/>
      <c r="X766" s="91"/>
      <c r="Y766" s="73"/>
      <c r="Z766" s="73"/>
      <c r="AA766" s="73"/>
    </row>
    <row r="767" spans="1:27" ht="15.75" customHeight="1" x14ac:dyDescent="0.25">
      <c r="A767" s="73"/>
      <c r="B767" s="73"/>
      <c r="C767" s="73"/>
      <c r="D767" s="97"/>
      <c r="E767" s="73"/>
      <c r="F767" s="73"/>
      <c r="G767" s="73"/>
      <c r="H767" s="73"/>
      <c r="I767" s="73"/>
      <c r="J767" s="73"/>
      <c r="K767" s="78"/>
      <c r="L767" s="73"/>
      <c r="M767" s="73"/>
      <c r="N767" s="73"/>
      <c r="O767" s="73"/>
      <c r="P767" s="90"/>
      <c r="Q767" s="90"/>
      <c r="R767" s="90"/>
      <c r="S767" s="90"/>
      <c r="T767" s="90"/>
      <c r="U767" s="90"/>
      <c r="V767" s="90"/>
      <c r="W767" s="90"/>
      <c r="X767" s="91"/>
      <c r="Y767" s="73"/>
      <c r="Z767" s="73"/>
      <c r="AA767" s="73"/>
    </row>
    <row r="768" spans="1:27" ht="15.75" customHeight="1" x14ac:dyDescent="0.25">
      <c r="A768" s="73"/>
      <c r="B768" s="73"/>
      <c r="C768" s="73"/>
      <c r="D768" s="97"/>
      <c r="E768" s="73"/>
      <c r="F768" s="73"/>
      <c r="G768" s="73"/>
      <c r="H768" s="73"/>
      <c r="I768" s="73"/>
      <c r="J768" s="73"/>
      <c r="K768" s="78"/>
      <c r="L768" s="73"/>
      <c r="M768" s="73"/>
      <c r="N768" s="73"/>
      <c r="O768" s="73"/>
      <c r="P768" s="90"/>
      <c r="Q768" s="90"/>
      <c r="R768" s="90"/>
      <c r="S768" s="90"/>
      <c r="T768" s="90"/>
      <c r="U768" s="90"/>
      <c r="V768" s="90"/>
      <c r="W768" s="90"/>
      <c r="X768" s="91"/>
      <c r="Y768" s="73"/>
      <c r="Z768" s="73"/>
      <c r="AA768" s="73"/>
    </row>
    <row r="769" spans="1:27" ht="15.75" customHeight="1" x14ac:dyDescent="0.25">
      <c r="A769" s="73"/>
      <c r="B769" s="73"/>
      <c r="C769" s="73"/>
      <c r="D769" s="97"/>
      <c r="E769" s="73"/>
      <c r="F769" s="73"/>
      <c r="G769" s="73"/>
      <c r="H769" s="73"/>
      <c r="I769" s="73"/>
      <c r="J769" s="73"/>
      <c r="K769" s="78"/>
      <c r="L769" s="73"/>
      <c r="M769" s="73"/>
      <c r="N769" s="73"/>
      <c r="O769" s="73"/>
      <c r="P769" s="90"/>
      <c r="Q769" s="90"/>
      <c r="R769" s="90"/>
      <c r="S769" s="90"/>
      <c r="T769" s="90"/>
      <c r="U769" s="90"/>
      <c r="V769" s="90"/>
      <c r="W769" s="90"/>
      <c r="X769" s="91"/>
      <c r="Y769" s="73"/>
      <c r="Z769" s="73"/>
      <c r="AA769" s="73"/>
    </row>
    <row r="770" spans="1:27" ht="15.75" customHeight="1" x14ac:dyDescent="0.25">
      <c r="A770" s="73"/>
      <c r="B770" s="73"/>
      <c r="C770" s="73"/>
      <c r="D770" s="97"/>
      <c r="E770" s="73"/>
      <c r="F770" s="73"/>
      <c r="G770" s="73"/>
      <c r="H770" s="73"/>
      <c r="I770" s="73"/>
      <c r="J770" s="73"/>
      <c r="K770" s="78"/>
      <c r="L770" s="73"/>
      <c r="M770" s="73"/>
      <c r="N770" s="73"/>
      <c r="O770" s="73"/>
      <c r="P770" s="90"/>
      <c r="Q770" s="90"/>
      <c r="R770" s="90"/>
      <c r="S770" s="90"/>
      <c r="T770" s="90"/>
      <c r="U770" s="90"/>
      <c r="V770" s="90"/>
      <c r="W770" s="90"/>
      <c r="X770" s="91"/>
      <c r="Y770" s="73"/>
      <c r="Z770" s="73"/>
      <c r="AA770" s="73"/>
    </row>
    <row r="771" spans="1:27" ht="15.75" customHeight="1" x14ac:dyDescent="0.25">
      <c r="A771" s="73"/>
      <c r="B771" s="73"/>
      <c r="C771" s="73"/>
      <c r="D771" s="97"/>
      <c r="E771" s="73"/>
      <c r="F771" s="73"/>
      <c r="G771" s="73"/>
      <c r="H771" s="73"/>
      <c r="I771" s="73"/>
      <c r="J771" s="73"/>
      <c r="K771" s="78"/>
      <c r="L771" s="73"/>
      <c r="M771" s="73"/>
      <c r="N771" s="73"/>
      <c r="O771" s="73"/>
      <c r="P771" s="90"/>
      <c r="Q771" s="90"/>
      <c r="R771" s="90"/>
      <c r="S771" s="90"/>
      <c r="T771" s="90"/>
      <c r="U771" s="90"/>
      <c r="V771" s="90"/>
      <c r="W771" s="90"/>
      <c r="X771" s="91"/>
      <c r="Y771" s="73"/>
      <c r="Z771" s="73"/>
      <c r="AA771" s="73"/>
    </row>
    <row r="772" spans="1:27" ht="15.75" customHeight="1" x14ac:dyDescent="0.25">
      <c r="A772" s="73"/>
      <c r="B772" s="73"/>
      <c r="C772" s="73"/>
      <c r="D772" s="97"/>
      <c r="E772" s="73"/>
      <c r="F772" s="73"/>
      <c r="G772" s="73"/>
      <c r="H772" s="73"/>
      <c r="I772" s="73"/>
      <c r="J772" s="73"/>
      <c r="K772" s="78"/>
      <c r="L772" s="73"/>
      <c r="M772" s="73"/>
      <c r="N772" s="73"/>
      <c r="O772" s="73"/>
      <c r="P772" s="90"/>
      <c r="Q772" s="90"/>
      <c r="R772" s="90"/>
      <c r="S772" s="90"/>
      <c r="T772" s="90"/>
      <c r="U772" s="90"/>
      <c r="V772" s="90"/>
      <c r="W772" s="90"/>
      <c r="X772" s="91"/>
      <c r="Y772" s="73"/>
      <c r="Z772" s="73"/>
      <c r="AA772" s="73"/>
    </row>
    <row r="773" spans="1:27" ht="15.75" customHeight="1" x14ac:dyDescent="0.25">
      <c r="A773" s="73"/>
      <c r="B773" s="73"/>
      <c r="C773" s="73"/>
      <c r="D773" s="97"/>
      <c r="E773" s="73"/>
      <c r="F773" s="73"/>
      <c r="G773" s="73"/>
      <c r="H773" s="73"/>
      <c r="I773" s="73"/>
      <c r="J773" s="73"/>
      <c r="K773" s="78"/>
      <c r="L773" s="73"/>
      <c r="M773" s="73"/>
      <c r="N773" s="73"/>
      <c r="O773" s="73"/>
      <c r="P773" s="90"/>
      <c r="Q773" s="90"/>
      <c r="R773" s="90"/>
      <c r="S773" s="90"/>
      <c r="T773" s="90"/>
      <c r="U773" s="90"/>
      <c r="V773" s="90"/>
      <c r="W773" s="90"/>
      <c r="X773" s="91"/>
      <c r="Y773" s="73"/>
      <c r="Z773" s="73"/>
      <c r="AA773" s="73"/>
    </row>
    <row r="774" spans="1:27" ht="15.75" customHeight="1" x14ac:dyDescent="0.25">
      <c r="A774" s="73"/>
      <c r="B774" s="73"/>
      <c r="C774" s="73"/>
      <c r="D774" s="97"/>
      <c r="E774" s="73"/>
      <c r="F774" s="73"/>
      <c r="G774" s="73"/>
      <c r="H774" s="73"/>
      <c r="I774" s="73"/>
      <c r="J774" s="73"/>
      <c r="K774" s="78"/>
      <c r="L774" s="73"/>
      <c r="M774" s="73"/>
      <c r="N774" s="73"/>
      <c r="O774" s="73"/>
      <c r="P774" s="90"/>
      <c r="Q774" s="90"/>
      <c r="R774" s="90"/>
      <c r="S774" s="90"/>
      <c r="T774" s="90"/>
      <c r="U774" s="90"/>
      <c r="V774" s="90"/>
      <c r="W774" s="90"/>
      <c r="X774" s="91"/>
      <c r="Y774" s="73"/>
      <c r="Z774" s="73"/>
      <c r="AA774" s="73"/>
    </row>
    <row r="775" spans="1:27" ht="15.75" customHeight="1" x14ac:dyDescent="0.25">
      <c r="A775" s="73"/>
      <c r="B775" s="73"/>
      <c r="C775" s="73"/>
      <c r="D775" s="97"/>
      <c r="E775" s="73"/>
      <c r="F775" s="73"/>
      <c r="G775" s="73"/>
      <c r="H775" s="73"/>
      <c r="I775" s="73"/>
      <c r="J775" s="73"/>
      <c r="K775" s="78"/>
      <c r="L775" s="73"/>
      <c r="M775" s="73"/>
      <c r="N775" s="73"/>
      <c r="O775" s="73"/>
      <c r="P775" s="90"/>
      <c r="Q775" s="90"/>
      <c r="R775" s="90"/>
      <c r="S775" s="90"/>
      <c r="T775" s="90"/>
      <c r="U775" s="90"/>
      <c r="V775" s="90"/>
      <c r="W775" s="90"/>
      <c r="X775" s="91"/>
      <c r="Y775" s="73"/>
      <c r="Z775" s="73"/>
      <c r="AA775" s="73"/>
    </row>
    <row r="776" spans="1:27" ht="15.75" customHeight="1" x14ac:dyDescent="0.25">
      <c r="A776" s="73"/>
      <c r="B776" s="73"/>
      <c r="C776" s="73"/>
      <c r="D776" s="97"/>
      <c r="E776" s="73"/>
      <c r="F776" s="73"/>
      <c r="G776" s="73"/>
      <c r="H776" s="73"/>
      <c r="I776" s="73"/>
      <c r="J776" s="73"/>
      <c r="K776" s="78"/>
      <c r="L776" s="73"/>
      <c r="M776" s="73"/>
      <c r="N776" s="73"/>
      <c r="O776" s="73"/>
      <c r="P776" s="90"/>
      <c r="Q776" s="90"/>
      <c r="R776" s="90"/>
      <c r="S776" s="90"/>
      <c r="T776" s="90"/>
      <c r="U776" s="90"/>
      <c r="V776" s="90"/>
      <c r="W776" s="90"/>
      <c r="X776" s="91"/>
      <c r="Y776" s="73"/>
      <c r="Z776" s="73"/>
      <c r="AA776" s="73"/>
    </row>
    <row r="777" spans="1:27" ht="15.75" customHeight="1" x14ac:dyDescent="0.25">
      <c r="A777" s="73"/>
      <c r="B777" s="73"/>
      <c r="C777" s="73"/>
      <c r="D777" s="97"/>
      <c r="E777" s="73"/>
      <c r="F777" s="73"/>
      <c r="G777" s="73"/>
      <c r="H777" s="73"/>
      <c r="I777" s="73"/>
      <c r="J777" s="73"/>
      <c r="K777" s="78"/>
      <c r="L777" s="73"/>
      <c r="M777" s="73"/>
      <c r="N777" s="73"/>
      <c r="O777" s="73"/>
      <c r="P777" s="90"/>
      <c r="Q777" s="90"/>
      <c r="R777" s="90"/>
      <c r="S777" s="90"/>
      <c r="T777" s="90"/>
      <c r="U777" s="90"/>
      <c r="V777" s="90"/>
      <c r="W777" s="90"/>
      <c r="X777" s="91"/>
      <c r="Y777" s="73"/>
      <c r="Z777" s="73"/>
      <c r="AA777" s="73"/>
    </row>
    <row r="778" spans="1:27" ht="15.75" customHeight="1" x14ac:dyDescent="0.25">
      <c r="A778" s="73"/>
      <c r="B778" s="73"/>
      <c r="C778" s="73"/>
      <c r="D778" s="97"/>
      <c r="E778" s="73"/>
      <c r="F778" s="73"/>
      <c r="G778" s="73"/>
      <c r="H778" s="73"/>
      <c r="I778" s="73"/>
      <c r="J778" s="73"/>
      <c r="K778" s="78"/>
      <c r="L778" s="73"/>
      <c r="M778" s="73"/>
      <c r="N778" s="73"/>
      <c r="O778" s="73"/>
      <c r="P778" s="90"/>
      <c r="Q778" s="90"/>
      <c r="R778" s="90"/>
      <c r="S778" s="90"/>
      <c r="T778" s="90"/>
      <c r="U778" s="90"/>
      <c r="V778" s="90"/>
      <c r="W778" s="90"/>
      <c r="X778" s="91"/>
      <c r="Y778" s="73"/>
      <c r="Z778" s="73"/>
      <c r="AA778" s="73"/>
    </row>
    <row r="779" spans="1:27" ht="15.75" customHeight="1" x14ac:dyDescent="0.25">
      <c r="A779" s="73"/>
      <c r="B779" s="73"/>
      <c r="C779" s="73"/>
      <c r="D779" s="97"/>
      <c r="E779" s="73"/>
      <c r="F779" s="73"/>
      <c r="G779" s="73"/>
      <c r="H779" s="73"/>
      <c r="I779" s="73"/>
      <c r="J779" s="73"/>
      <c r="K779" s="78"/>
      <c r="L779" s="73"/>
      <c r="M779" s="73"/>
      <c r="N779" s="73"/>
      <c r="O779" s="73"/>
      <c r="P779" s="90"/>
      <c r="Q779" s="90"/>
      <c r="R779" s="90"/>
      <c r="S779" s="90"/>
      <c r="T779" s="90"/>
      <c r="U779" s="90"/>
      <c r="V779" s="90"/>
      <c r="W779" s="90"/>
      <c r="X779" s="91"/>
      <c r="Y779" s="73"/>
      <c r="Z779" s="73"/>
      <c r="AA779" s="73"/>
    </row>
    <row r="780" spans="1:27" ht="15.75" customHeight="1" x14ac:dyDescent="0.25">
      <c r="A780" s="73"/>
      <c r="B780" s="73"/>
      <c r="C780" s="73"/>
      <c r="D780" s="97"/>
      <c r="E780" s="73"/>
      <c r="F780" s="73"/>
      <c r="G780" s="73"/>
      <c r="H780" s="73"/>
      <c r="I780" s="73"/>
      <c r="J780" s="73"/>
      <c r="K780" s="78"/>
      <c r="L780" s="73"/>
      <c r="M780" s="73"/>
      <c r="N780" s="73"/>
      <c r="O780" s="73"/>
      <c r="P780" s="90"/>
      <c r="Q780" s="90"/>
      <c r="R780" s="90"/>
      <c r="S780" s="90"/>
      <c r="T780" s="90"/>
      <c r="U780" s="90"/>
      <c r="V780" s="90"/>
      <c r="W780" s="90"/>
      <c r="X780" s="91"/>
      <c r="Y780" s="73"/>
      <c r="Z780" s="73"/>
      <c r="AA780" s="73"/>
    </row>
    <row r="781" spans="1:27" ht="15.75" customHeight="1" x14ac:dyDescent="0.25">
      <c r="A781" s="73"/>
      <c r="B781" s="73"/>
      <c r="C781" s="73"/>
      <c r="D781" s="97"/>
      <c r="E781" s="73"/>
      <c r="F781" s="73"/>
      <c r="G781" s="73"/>
      <c r="H781" s="73"/>
      <c r="I781" s="73"/>
      <c r="J781" s="73"/>
      <c r="K781" s="78"/>
      <c r="L781" s="73"/>
      <c r="M781" s="73"/>
      <c r="N781" s="73"/>
      <c r="O781" s="73"/>
      <c r="P781" s="90"/>
      <c r="Q781" s="90"/>
      <c r="R781" s="90"/>
      <c r="S781" s="90"/>
      <c r="T781" s="90"/>
      <c r="U781" s="90"/>
      <c r="V781" s="90"/>
      <c r="W781" s="90"/>
      <c r="X781" s="91"/>
      <c r="Y781" s="73"/>
      <c r="Z781" s="73"/>
      <c r="AA781" s="73"/>
    </row>
    <row r="782" spans="1:27" ht="15.75" customHeight="1" x14ac:dyDescent="0.25">
      <c r="A782" s="73"/>
      <c r="B782" s="73"/>
      <c r="C782" s="73"/>
      <c r="D782" s="97"/>
      <c r="E782" s="73"/>
      <c r="F782" s="73"/>
      <c r="G782" s="73"/>
      <c r="H782" s="73"/>
      <c r="I782" s="73"/>
      <c r="J782" s="73"/>
      <c r="K782" s="78"/>
      <c r="L782" s="73"/>
      <c r="M782" s="73"/>
      <c r="N782" s="73"/>
      <c r="O782" s="73"/>
      <c r="P782" s="90"/>
      <c r="Q782" s="90"/>
      <c r="R782" s="90"/>
      <c r="S782" s="90"/>
      <c r="T782" s="90"/>
      <c r="U782" s="90"/>
      <c r="V782" s="90"/>
      <c r="W782" s="90"/>
      <c r="X782" s="91"/>
      <c r="Y782" s="73"/>
      <c r="Z782" s="73"/>
      <c r="AA782" s="73"/>
    </row>
    <row r="783" spans="1:27" ht="15.75" customHeight="1" x14ac:dyDescent="0.25">
      <c r="A783" s="73"/>
      <c r="B783" s="73"/>
      <c r="C783" s="73"/>
      <c r="D783" s="97"/>
      <c r="E783" s="73"/>
      <c r="F783" s="73"/>
      <c r="G783" s="73"/>
      <c r="H783" s="73"/>
      <c r="I783" s="73"/>
      <c r="J783" s="73"/>
      <c r="K783" s="78"/>
      <c r="L783" s="73"/>
      <c r="M783" s="73"/>
      <c r="N783" s="73"/>
      <c r="O783" s="73"/>
      <c r="P783" s="90"/>
      <c r="Q783" s="90"/>
      <c r="R783" s="90"/>
      <c r="S783" s="90"/>
      <c r="T783" s="90"/>
      <c r="U783" s="90"/>
      <c r="V783" s="90"/>
      <c r="W783" s="90"/>
      <c r="X783" s="91"/>
      <c r="Y783" s="73"/>
      <c r="Z783" s="73"/>
      <c r="AA783" s="73"/>
    </row>
    <row r="784" spans="1:27" ht="15.75" customHeight="1" x14ac:dyDescent="0.25">
      <c r="A784" s="73"/>
      <c r="B784" s="73"/>
      <c r="C784" s="73"/>
      <c r="D784" s="97"/>
      <c r="E784" s="73"/>
      <c r="F784" s="73"/>
      <c r="G784" s="73"/>
      <c r="H784" s="73"/>
      <c r="I784" s="73"/>
      <c r="J784" s="73"/>
      <c r="K784" s="78"/>
      <c r="L784" s="73"/>
      <c r="M784" s="73"/>
      <c r="N784" s="73"/>
      <c r="O784" s="73"/>
      <c r="P784" s="90"/>
      <c r="Q784" s="90"/>
      <c r="R784" s="90"/>
      <c r="S784" s="90"/>
      <c r="T784" s="90"/>
      <c r="U784" s="90"/>
      <c r="V784" s="90"/>
      <c r="W784" s="90"/>
      <c r="X784" s="91"/>
      <c r="Y784" s="73"/>
      <c r="Z784" s="73"/>
      <c r="AA784" s="73"/>
    </row>
    <row r="785" spans="1:27" ht="15.75" customHeight="1" x14ac:dyDescent="0.25">
      <c r="A785" s="73"/>
      <c r="B785" s="73"/>
      <c r="C785" s="73"/>
      <c r="D785" s="97"/>
      <c r="E785" s="73"/>
      <c r="F785" s="73"/>
      <c r="G785" s="73"/>
      <c r="H785" s="73"/>
      <c r="I785" s="73"/>
      <c r="J785" s="73"/>
      <c r="K785" s="78"/>
      <c r="L785" s="73"/>
      <c r="M785" s="73"/>
      <c r="N785" s="73"/>
      <c r="O785" s="73"/>
      <c r="P785" s="90"/>
      <c r="Q785" s="90"/>
      <c r="R785" s="90"/>
      <c r="S785" s="90"/>
      <c r="T785" s="90"/>
      <c r="U785" s="90"/>
      <c r="V785" s="90"/>
      <c r="W785" s="90"/>
      <c r="X785" s="91"/>
      <c r="Y785" s="73"/>
      <c r="Z785" s="73"/>
      <c r="AA785" s="73"/>
    </row>
    <row r="786" spans="1:27" ht="15.75" customHeight="1" x14ac:dyDescent="0.25">
      <c r="A786" s="73"/>
      <c r="B786" s="73"/>
      <c r="C786" s="73"/>
      <c r="D786" s="97"/>
      <c r="E786" s="73"/>
      <c r="F786" s="73"/>
      <c r="G786" s="73"/>
      <c r="H786" s="73"/>
      <c r="I786" s="73"/>
      <c r="J786" s="73"/>
      <c r="K786" s="78"/>
      <c r="L786" s="73"/>
      <c r="M786" s="73"/>
      <c r="N786" s="73"/>
      <c r="O786" s="73"/>
      <c r="P786" s="90"/>
      <c r="Q786" s="90"/>
      <c r="R786" s="90"/>
      <c r="S786" s="90"/>
      <c r="T786" s="90"/>
      <c r="U786" s="90"/>
      <c r="V786" s="90"/>
      <c r="W786" s="90"/>
      <c r="X786" s="91"/>
      <c r="Y786" s="73"/>
      <c r="Z786" s="73"/>
      <c r="AA786" s="73"/>
    </row>
    <row r="787" spans="1:27" ht="15.75" customHeight="1" x14ac:dyDescent="0.25">
      <c r="A787" s="73"/>
      <c r="B787" s="73"/>
      <c r="C787" s="73"/>
      <c r="D787" s="97"/>
      <c r="E787" s="73"/>
      <c r="F787" s="73"/>
      <c r="G787" s="73"/>
      <c r="H787" s="73"/>
      <c r="I787" s="73"/>
      <c r="J787" s="73"/>
      <c r="K787" s="78"/>
      <c r="L787" s="73"/>
      <c r="M787" s="73"/>
      <c r="N787" s="73"/>
      <c r="O787" s="73"/>
      <c r="P787" s="90"/>
      <c r="Q787" s="90"/>
      <c r="R787" s="90"/>
      <c r="S787" s="90"/>
      <c r="T787" s="90"/>
      <c r="U787" s="90"/>
      <c r="V787" s="90"/>
      <c r="W787" s="90"/>
      <c r="X787" s="91"/>
      <c r="Y787" s="73"/>
      <c r="Z787" s="73"/>
      <c r="AA787" s="73"/>
    </row>
    <row r="788" spans="1:27" ht="15.75" customHeight="1" x14ac:dyDescent="0.25">
      <c r="A788" s="73"/>
      <c r="B788" s="73"/>
      <c r="C788" s="73"/>
      <c r="D788" s="97"/>
      <c r="E788" s="73"/>
      <c r="F788" s="73"/>
      <c r="G788" s="73"/>
      <c r="H788" s="73"/>
      <c r="I788" s="73"/>
      <c r="J788" s="73"/>
      <c r="K788" s="78"/>
      <c r="L788" s="73"/>
      <c r="M788" s="73"/>
      <c r="N788" s="73"/>
      <c r="O788" s="73"/>
      <c r="P788" s="90"/>
      <c r="Q788" s="90"/>
      <c r="R788" s="90"/>
      <c r="S788" s="90"/>
      <c r="T788" s="90"/>
      <c r="U788" s="90"/>
      <c r="V788" s="90"/>
      <c r="W788" s="90"/>
      <c r="X788" s="91"/>
      <c r="Y788" s="73"/>
      <c r="Z788" s="73"/>
      <c r="AA788" s="73"/>
    </row>
    <row r="789" spans="1:27" ht="15.75" customHeight="1" x14ac:dyDescent="0.25">
      <c r="A789" s="73"/>
      <c r="B789" s="73"/>
      <c r="C789" s="73"/>
      <c r="D789" s="97"/>
      <c r="E789" s="73"/>
      <c r="F789" s="73"/>
      <c r="G789" s="73"/>
      <c r="H789" s="73"/>
      <c r="I789" s="73"/>
      <c r="J789" s="73"/>
      <c r="K789" s="78"/>
      <c r="L789" s="73"/>
      <c r="M789" s="73"/>
      <c r="N789" s="73"/>
      <c r="O789" s="73"/>
      <c r="P789" s="90"/>
      <c r="Q789" s="90"/>
      <c r="R789" s="90"/>
      <c r="S789" s="90"/>
      <c r="T789" s="90"/>
      <c r="U789" s="90"/>
      <c r="V789" s="90"/>
      <c r="W789" s="90"/>
      <c r="X789" s="91"/>
      <c r="Y789" s="73"/>
      <c r="Z789" s="73"/>
      <c r="AA789" s="73"/>
    </row>
    <row r="790" spans="1:27" ht="15.75" customHeight="1" x14ac:dyDescent="0.25">
      <c r="A790" s="73"/>
      <c r="B790" s="73"/>
      <c r="C790" s="73"/>
      <c r="D790" s="97"/>
      <c r="E790" s="73"/>
      <c r="F790" s="73"/>
      <c r="G790" s="73"/>
      <c r="H790" s="73"/>
      <c r="I790" s="73"/>
      <c r="J790" s="73"/>
      <c r="K790" s="78"/>
      <c r="L790" s="73"/>
      <c r="M790" s="73"/>
      <c r="N790" s="73"/>
      <c r="O790" s="73"/>
      <c r="P790" s="90"/>
      <c r="Q790" s="90"/>
      <c r="R790" s="90"/>
      <c r="S790" s="90"/>
      <c r="T790" s="90"/>
      <c r="U790" s="90"/>
      <c r="V790" s="90"/>
      <c r="W790" s="90"/>
      <c r="X790" s="91"/>
      <c r="Y790" s="73"/>
      <c r="Z790" s="73"/>
      <c r="AA790" s="73"/>
    </row>
    <row r="791" spans="1:27" ht="15.75" customHeight="1" x14ac:dyDescent="0.25">
      <c r="A791" s="73"/>
      <c r="B791" s="73"/>
      <c r="C791" s="73"/>
      <c r="D791" s="97"/>
      <c r="E791" s="73"/>
      <c r="F791" s="73"/>
      <c r="G791" s="73"/>
      <c r="H791" s="73"/>
      <c r="I791" s="73"/>
      <c r="J791" s="73"/>
      <c r="K791" s="78"/>
      <c r="L791" s="73"/>
      <c r="M791" s="73"/>
      <c r="N791" s="73"/>
      <c r="O791" s="73"/>
      <c r="P791" s="90"/>
      <c r="Q791" s="90"/>
      <c r="R791" s="90"/>
      <c r="S791" s="90"/>
      <c r="T791" s="90"/>
      <c r="U791" s="90"/>
      <c r="V791" s="90"/>
      <c r="W791" s="90"/>
      <c r="X791" s="91"/>
      <c r="Y791" s="73"/>
      <c r="Z791" s="73"/>
      <c r="AA791" s="73"/>
    </row>
    <row r="792" spans="1:27" ht="15.75" customHeight="1" x14ac:dyDescent="0.25">
      <c r="A792" s="73"/>
      <c r="B792" s="73"/>
      <c r="C792" s="73"/>
      <c r="D792" s="97"/>
      <c r="E792" s="73"/>
      <c r="F792" s="73"/>
      <c r="G792" s="73"/>
      <c r="H792" s="73"/>
      <c r="I792" s="73"/>
      <c r="J792" s="73"/>
      <c r="K792" s="78"/>
      <c r="L792" s="73"/>
      <c r="M792" s="73"/>
      <c r="N792" s="73"/>
      <c r="O792" s="73"/>
      <c r="P792" s="90"/>
      <c r="Q792" s="90"/>
      <c r="R792" s="90"/>
      <c r="S792" s="90"/>
      <c r="T792" s="90"/>
      <c r="U792" s="90"/>
      <c r="V792" s="90"/>
      <c r="W792" s="90"/>
      <c r="X792" s="91"/>
      <c r="Y792" s="73"/>
      <c r="Z792" s="73"/>
      <c r="AA792" s="73"/>
    </row>
    <row r="793" spans="1:27" ht="15.75" customHeight="1" x14ac:dyDescent="0.25">
      <c r="A793" s="73"/>
      <c r="B793" s="73"/>
      <c r="C793" s="73"/>
      <c r="D793" s="97"/>
      <c r="E793" s="73"/>
      <c r="F793" s="73"/>
      <c r="G793" s="73"/>
      <c r="H793" s="73"/>
      <c r="I793" s="73"/>
      <c r="J793" s="73"/>
      <c r="K793" s="78"/>
      <c r="L793" s="73"/>
      <c r="M793" s="73"/>
      <c r="N793" s="73"/>
      <c r="O793" s="73"/>
      <c r="P793" s="90"/>
      <c r="Q793" s="90"/>
      <c r="R793" s="90"/>
      <c r="S793" s="90"/>
      <c r="T793" s="90"/>
      <c r="U793" s="90"/>
      <c r="V793" s="90"/>
      <c r="W793" s="90"/>
      <c r="X793" s="91"/>
      <c r="Y793" s="73"/>
      <c r="Z793" s="73"/>
      <c r="AA793" s="73"/>
    </row>
    <row r="794" spans="1:27" ht="15.75" customHeight="1" x14ac:dyDescent="0.25">
      <c r="A794" s="73"/>
      <c r="B794" s="73"/>
      <c r="C794" s="73"/>
      <c r="D794" s="97"/>
      <c r="E794" s="73"/>
      <c r="F794" s="73"/>
      <c r="G794" s="73"/>
      <c r="H794" s="73"/>
      <c r="I794" s="73"/>
      <c r="J794" s="73"/>
      <c r="K794" s="78"/>
      <c r="L794" s="73"/>
      <c r="M794" s="73"/>
      <c r="N794" s="73"/>
      <c r="O794" s="73"/>
      <c r="P794" s="90"/>
      <c r="Q794" s="90"/>
      <c r="R794" s="90"/>
      <c r="S794" s="90"/>
      <c r="T794" s="90"/>
      <c r="U794" s="90"/>
      <c r="V794" s="90"/>
      <c r="W794" s="90"/>
      <c r="X794" s="91"/>
      <c r="Y794" s="73"/>
      <c r="Z794" s="73"/>
      <c r="AA794" s="73"/>
    </row>
    <row r="795" spans="1:27" ht="15.75" customHeight="1" x14ac:dyDescent="0.25">
      <c r="A795" s="73"/>
      <c r="B795" s="73"/>
      <c r="C795" s="73"/>
      <c r="D795" s="97"/>
      <c r="E795" s="73"/>
      <c r="F795" s="73"/>
      <c r="G795" s="73"/>
      <c r="H795" s="73"/>
      <c r="I795" s="73"/>
      <c r="J795" s="73"/>
      <c r="K795" s="78"/>
      <c r="L795" s="73"/>
      <c r="M795" s="73"/>
      <c r="N795" s="73"/>
      <c r="O795" s="73"/>
      <c r="P795" s="90"/>
      <c r="Q795" s="90"/>
      <c r="R795" s="90"/>
      <c r="S795" s="90"/>
      <c r="T795" s="90"/>
      <c r="U795" s="90"/>
      <c r="V795" s="90"/>
      <c r="W795" s="90"/>
      <c r="X795" s="91"/>
      <c r="Y795" s="73"/>
      <c r="Z795" s="73"/>
      <c r="AA795" s="73"/>
    </row>
    <row r="796" spans="1:27" ht="15.75" customHeight="1" x14ac:dyDescent="0.25">
      <c r="A796" s="73"/>
      <c r="B796" s="73"/>
      <c r="C796" s="73"/>
      <c r="D796" s="97"/>
      <c r="E796" s="73"/>
      <c r="F796" s="73"/>
      <c r="G796" s="73"/>
      <c r="H796" s="73"/>
      <c r="I796" s="73"/>
      <c r="J796" s="73"/>
      <c r="K796" s="78"/>
      <c r="L796" s="73"/>
      <c r="M796" s="73"/>
      <c r="N796" s="73"/>
      <c r="O796" s="73"/>
      <c r="P796" s="90"/>
      <c r="Q796" s="90"/>
      <c r="R796" s="90"/>
      <c r="S796" s="90"/>
      <c r="T796" s="90"/>
      <c r="U796" s="90"/>
      <c r="V796" s="90"/>
      <c r="W796" s="90"/>
      <c r="X796" s="91"/>
      <c r="Y796" s="73"/>
      <c r="Z796" s="73"/>
      <c r="AA796" s="73"/>
    </row>
    <row r="797" spans="1:27" ht="15.75" customHeight="1" x14ac:dyDescent="0.25">
      <c r="A797" s="73"/>
      <c r="B797" s="73"/>
      <c r="C797" s="73"/>
      <c r="D797" s="97"/>
      <c r="E797" s="73"/>
      <c r="F797" s="73"/>
      <c r="G797" s="73"/>
      <c r="H797" s="73"/>
      <c r="I797" s="73"/>
      <c r="J797" s="73"/>
      <c r="K797" s="78"/>
      <c r="L797" s="73"/>
      <c r="M797" s="73"/>
      <c r="N797" s="73"/>
      <c r="O797" s="73"/>
      <c r="P797" s="90"/>
      <c r="Q797" s="90"/>
      <c r="R797" s="90"/>
      <c r="S797" s="90"/>
      <c r="T797" s="90"/>
      <c r="U797" s="90"/>
      <c r="V797" s="90"/>
      <c r="W797" s="90"/>
      <c r="X797" s="91"/>
      <c r="Y797" s="73"/>
      <c r="Z797" s="73"/>
      <c r="AA797" s="73"/>
    </row>
    <row r="798" spans="1:27" ht="15.75" customHeight="1" x14ac:dyDescent="0.25">
      <c r="A798" s="73"/>
      <c r="B798" s="73"/>
      <c r="C798" s="73"/>
      <c r="D798" s="97"/>
      <c r="E798" s="73"/>
      <c r="F798" s="73"/>
      <c r="G798" s="73"/>
      <c r="H798" s="73"/>
      <c r="I798" s="73"/>
      <c r="J798" s="73"/>
      <c r="K798" s="78"/>
      <c r="L798" s="73"/>
      <c r="M798" s="73"/>
      <c r="N798" s="73"/>
      <c r="O798" s="73"/>
      <c r="P798" s="90"/>
      <c r="Q798" s="90"/>
      <c r="R798" s="90"/>
      <c r="S798" s="90"/>
      <c r="T798" s="90"/>
      <c r="U798" s="90"/>
      <c r="V798" s="90"/>
      <c r="W798" s="90"/>
      <c r="X798" s="91"/>
      <c r="Y798" s="73"/>
      <c r="Z798" s="73"/>
      <c r="AA798" s="73"/>
    </row>
    <row r="799" spans="1:27" ht="15.75" customHeight="1" x14ac:dyDescent="0.25">
      <c r="A799" s="73"/>
      <c r="B799" s="73"/>
      <c r="C799" s="73"/>
      <c r="D799" s="97"/>
      <c r="E799" s="73"/>
      <c r="F799" s="73"/>
      <c r="G799" s="73"/>
      <c r="H799" s="73"/>
      <c r="I799" s="73"/>
      <c r="J799" s="73"/>
      <c r="K799" s="78"/>
      <c r="L799" s="73"/>
      <c r="M799" s="73"/>
      <c r="N799" s="73"/>
      <c r="O799" s="73"/>
      <c r="P799" s="90"/>
      <c r="Q799" s="90"/>
      <c r="R799" s="90"/>
      <c r="S799" s="90"/>
      <c r="T799" s="90"/>
      <c r="U799" s="90"/>
      <c r="V799" s="90"/>
      <c r="W799" s="90"/>
      <c r="X799" s="91"/>
      <c r="Y799" s="73"/>
      <c r="Z799" s="73"/>
      <c r="AA799" s="73"/>
    </row>
    <row r="800" spans="1:27" ht="15.75" customHeight="1" x14ac:dyDescent="0.25">
      <c r="A800" s="73"/>
      <c r="B800" s="73"/>
      <c r="C800" s="73"/>
      <c r="D800" s="97"/>
      <c r="E800" s="73"/>
      <c r="F800" s="73"/>
      <c r="G800" s="73"/>
      <c r="H800" s="73"/>
      <c r="I800" s="73"/>
      <c r="J800" s="73"/>
      <c r="K800" s="78"/>
      <c r="L800" s="73"/>
      <c r="M800" s="73"/>
      <c r="N800" s="73"/>
      <c r="O800" s="73"/>
      <c r="P800" s="90"/>
      <c r="Q800" s="90"/>
      <c r="R800" s="90"/>
      <c r="S800" s="90"/>
      <c r="T800" s="90"/>
      <c r="U800" s="90"/>
      <c r="V800" s="90"/>
      <c r="W800" s="90"/>
      <c r="X800" s="91"/>
      <c r="Y800" s="73"/>
      <c r="Z800" s="73"/>
      <c r="AA800" s="73"/>
    </row>
    <row r="801" spans="1:27" ht="15.75" customHeight="1" x14ac:dyDescent="0.25">
      <c r="A801" s="73"/>
      <c r="B801" s="73"/>
      <c r="C801" s="73"/>
      <c r="D801" s="97"/>
      <c r="E801" s="73"/>
      <c r="F801" s="73"/>
      <c r="G801" s="73"/>
      <c r="H801" s="73"/>
      <c r="I801" s="73"/>
      <c r="J801" s="73"/>
      <c r="K801" s="78"/>
      <c r="L801" s="73"/>
      <c r="M801" s="73"/>
      <c r="N801" s="73"/>
      <c r="O801" s="73"/>
      <c r="P801" s="90"/>
      <c r="Q801" s="90"/>
      <c r="R801" s="90"/>
      <c r="S801" s="90"/>
      <c r="T801" s="90"/>
      <c r="U801" s="90"/>
      <c r="V801" s="90"/>
      <c r="W801" s="90"/>
      <c r="X801" s="91"/>
      <c r="Y801" s="73"/>
      <c r="Z801" s="73"/>
      <c r="AA801" s="73"/>
    </row>
    <row r="802" spans="1:27" ht="15.75" customHeight="1" x14ac:dyDescent="0.25">
      <c r="A802" s="73"/>
      <c r="B802" s="73"/>
      <c r="C802" s="73"/>
      <c r="D802" s="97"/>
      <c r="E802" s="73"/>
      <c r="F802" s="73"/>
      <c r="G802" s="73"/>
      <c r="H802" s="73"/>
      <c r="I802" s="73"/>
      <c r="J802" s="73"/>
      <c r="K802" s="78"/>
      <c r="L802" s="73"/>
      <c r="M802" s="73"/>
      <c r="N802" s="73"/>
      <c r="O802" s="73"/>
      <c r="P802" s="90"/>
      <c r="Q802" s="90"/>
      <c r="R802" s="90"/>
      <c r="S802" s="90"/>
      <c r="T802" s="90"/>
      <c r="U802" s="90"/>
      <c r="V802" s="90"/>
      <c r="W802" s="90"/>
      <c r="X802" s="91"/>
      <c r="Y802" s="73"/>
      <c r="Z802" s="73"/>
      <c r="AA802" s="73"/>
    </row>
    <row r="803" spans="1:27" ht="15.75" customHeight="1" x14ac:dyDescent="0.25">
      <c r="A803" s="73"/>
      <c r="B803" s="73"/>
      <c r="C803" s="73"/>
      <c r="D803" s="97"/>
      <c r="E803" s="73"/>
      <c r="F803" s="73"/>
      <c r="G803" s="73"/>
      <c r="H803" s="73"/>
      <c r="I803" s="73"/>
      <c r="J803" s="73"/>
      <c r="K803" s="78"/>
      <c r="L803" s="73"/>
      <c r="M803" s="73"/>
      <c r="N803" s="73"/>
      <c r="O803" s="73"/>
      <c r="P803" s="90"/>
      <c r="Q803" s="90"/>
      <c r="R803" s="90"/>
      <c r="S803" s="90"/>
      <c r="T803" s="90"/>
      <c r="U803" s="90"/>
      <c r="V803" s="90"/>
      <c r="W803" s="90"/>
      <c r="X803" s="91"/>
      <c r="Y803" s="73"/>
      <c r="Z803" s="73"/>
      <c r="AA803" s="73"/>
    </row>
    <row r="804" spans="1:27" ht="15.75" customHeight="1" x14ac:dyDescent="0.25">
      <c r="A804" s="73"/>
      <c r="B804" s="73"/>
      <c r="C804" s="73"/>
      <c r="D804" s="97"/>
      <c r="E804" s="73"/>
      <c r="F804" s="73"/>
      <c r="G804" s="73"/>
      <c r="H804" s="73"/>
      <c r="I804" s="73"/>
      <c r="J804" s="73"/>
      <c r="K804" s="78"/>
      <c r="L804" s="73"/>
      <c r="M804" s="73"/>
      <c r="N804" s="73"/>
      <c r="O804" s="73"/>
      <c r="P804" s="90"/>
      <c r="Q804" s="90"/>
      <c r="R804" s="90"/>
      <c r="S804" s="90"/>
      <c r="T804" s="90"/>
      <c r="U804" s="90"/>
      <c r="V804" s="90"/>
      <c r="W804" s="90"/>
      <c r="X804" s="91"/>
      <c r="Y804" s="73"/>
      <c r="Z804" s="73"/>
      <c r="AA804" s="73"/>
    </row>
    <row r="805" spans="1:27" ht="15.75" customHeight="1" x14ac:dyDescent="0.25">
      <c r="A805" s="73"/>
      <c r="B805" s="73"/>
      <c r="C805" s="73"/>
      <c r="D805" s="97"/>
      <c r="E805" s="73"/>
      <c r="F805" s="73"/>
      <c r="G805" s="73"/>
      <c r="H805" s="73"/>
      <c r="I805" s="73"/>
      <c r="J805" s="73"/>
      <c r="K805" s="78"/>
      <c r="L805" s="73"/>
      <c r="M805" s="73"/>
      <c r="N805" s="73"/>
      <c r="O805" s="73"/>
      <c r="P805" s="90"/>
      <c r="Q805" s="90"/>
      <c r="R805" s="90"/>
      <c r="S805" s="90"/>
      <c r="T805" s="90"/>
      <c r="U805" s="90"/>
      <c r="V805" s="90"/>
      <c r="W805" s="90"/>
      <c r="X805" s="91"/>
      <c r="Y805" s="73"/>
      <c r="Z805" s="73"/>
      <c r="AA805" s="73"/>
    </row>
    <row r="806" spans="1:27" ht="15.75" customHeight="1" x14ac:dyDescent="0.25">
      <c r="A806" s="73"/>
      <c r="B806" s="73"/>
      <c r="C806" s="73"/>
      <c r="D806" s="97"/>
      <c r="E806" s="73"/>
      <c r="F806" s="73"/>
      <c r="G806" s="73"/>
      <c r="H806" s="73"/>
      <c r="I806" s="73"/>
      <c r="J806" s="73"/>
      <c r="K806" s="78"/>
      <c r="L806" s="73"/>
      <c r="M806" s="73"/>
      <c r="N806" s="73"/>
      <c r="O806" s="73"/>
      <c r="P806" s="90"/>
      <c r="Q806" s="90"/>
      <c r="R806" s="90"/>
      <c r="S806" s="90"/>
      <c r="T806" s="90"/>
      <c r="U806" s="90"/>
      <c r="V806" s="90"/>
      <c r="W806" s="90"/>
      <c r="X806" s="91"/>
      <c r="Y806" s="73"/>
      <c r="Z806" s="73"/>
      <c r="AA806" s="73"/>
    </row>
    <row r="807" spans="1:27" ht="15.75" customHeight="1" x14ac:dyDescent="0.25">
      <c r="A807" s="73"/>
      <c r="B807" s="73"/>
      <c r="C807" s="73"/>
      <c r="D807" s="97"/>
      <c r="E807" s="73"/>
      <c r="F807" s="73"/>
      <c r="G807" s="73"/>
      <c r="H807" s="73"/>
      <c r="I807" s="73"/>
      <c r="J807" s="73"/>
      <c r="K807" s="78"/>
      <c r="L807" s="73"/>
      <c r="M807" s="73"/>
      <c r="N807" s="73"/>
      <c r="O807" s="73"/>
      <c r="P807" s="90"/>
      <c r="Q807" s="90"/>
      <c r="R807" s="90"/>
      <c r="S807" s="90"/>
      <c r="T807" s="90"/>
      <c r="U807" s="90"/>
      <c r="V807" s="90"/>
      <c r="W807" s="90"/>
      <c r="X807" s="91"/>
      <c r="Y807" s="73"/>
      <c r="Z807" s="73"/>
      <c r="AA807" s="73"/>
    </row>
    <row r="808" spans="1:27" ht="15.75" customHeight="1" x14ac:dyDescent="0.25">
      <c r="A808" s="73"/>
      <c r="B808" s="73"/>
      <c r="C808" s="73"/>
      <c r="D808" s="97"/>
      <c r="E808" s="73"/>
      <c r="F808" s="73"/>
      <c r="G808" s="73"/>
      <c r="H808" s="73"/>
      <c r="I808" s="73"/>
      <c r="J808" s="73"/>
      <c r="K808" s="78"/>
      <c r="L808" s="73"/>
      <c r="M808" s="73"/>
      <c r="N808" s="73"/>
      <c r="O808" s="73"/>
      <c r="P808" s="90"/>
      <c r="Q808" s="90"/>
      <c r="R808" s="90"/>
      <c r="S808" s="90"/>
      <c r="T808" s="90"/>
      <c r="U808" s="90"/>
      <c r="V808" s="90"/>
      <c r="W808" s="90"/>
      <c r="X808" s="91"/>
      <c r="Y808" s="73"/>
      <c r="Z808" s="73"/>
      <c r="AA808" s="73"/>
    </row>
    <row r="809" spans="1:27" ht="15.75" customHeight="1" x14ac:dyDescent="0.25">
      <c r="A809" s="73"/>
      <c r="B809" s="73"/>
      <c r="C809" s="73"/>
      <c r="D809" s="97"/>
      <c r="E809" s="73"/>
      <c r="F809" s="73"/>
      <c r="G809" s="73"/>
      <c r="H809" s="73"/>
      <c r="I809" s="73"/>
      <c r="J809" s="73"/>
      <c r="K809" s="78"/>
      <c r="L809" s="73"/>
      <c r="M809" s="73"/>
      <c r="N809" s="73"/>
      <c r="O809" s="73"/>
      <c r="P809" s="90"/>
      <c r="Q809" s="90"/>
      <c r="R809" s="90"/>
      <c r="S809" s="90"/>
      <c r="T809" s="90"/>
      <c r="U809" s="90"/>
      <c r="V809" s="90"/>
      <c r="W809" s="90"/>
      <c r="X809" s="91"/>
      <c r="Y809" s="73"/>
      <c r="Z809" s="73"/>
      <c r="AA809" s="73"/>
    </row>
    <row r="810" spans="1:27" ht="15.75" customHeight="1" x14ac:dyDescent="0.25">
      <c r="A810" s="73"/>
      <c r="B810" s="73"/>
      <c r="C810" s="73"/>
      <c r="D810" s="97"/>
      <c r="E810" s="73"/>
      <c r="F810" s="73"/>
      <c r="G810" s="73"/>
      <c r="H810" s="73"/>
      <c r="I810" s="73"/>
      <c r="J810" s="73"/>
      <c r="K810" s="78"/>
      <c r="L810" s="73"/>
      <c r="M810" s="73"/>
      <c r="N810" s="73"/>
      <c r="O810" s="73"/>
      <c r="P810" s="90"/>
      <c r="Q810" s="90"/>
      <c r="R810" s="90"/>
      <c r="S810" s="90"/>
      <c r="T810" s="90"/>
      <c r="U810" s="90"/>
      <c r="V810" s="90"/>
      <c r="W810" s="90"/>
      <c r="X810" s="91"/>
      <c r="Y810" s="73"/>
      <c r="Z810" s="73"/>
      <c r="AA810" s="73"/>
    </row>
    <row r="811" spans="1:27" ht="15.75" customHeight="1" x14ac:dyDescent="0.25">
      <c r="A811" s="73"/>
      <c r="B811" s="73"/>
      <c r="C811" s="73"/>
      <c r="D811" s="97"/>
      <c r="E811" s="73"/>
      <c r="F811" s="73"/>
      <c r="G811" s="73"/>
      <c r="H811" s="73"/>
      <c r="I811" s="73"/>
      <c r="J811" s="73"/>
      <c r="K811" s="78"/>
      <c r="L811" s="73"/>
      <c r="M811" s="73"/>
      <c r="N811" s="73"/>
      <c r="O811" s="73"/>
      <c r="P811" s="90"/>
      <c r="Q811" s="90"/>
      <c r="R811" s="90"/>
      <c r="S811" s="90"/>
      <c r="T811" s="90"/>
      <c r="U811" s="90"/>
      <c r="V811" s="90"/>
      <c r="W811" s="90"/>
      <c r="X811" s="91"/>
      <c r="Y811" s="73"/>
      <c r="Z811" s="73"/>
      <c r="AA811" s="73"/>
    </row>
    <row r="812" spans="1:27" ht="15.75" customHeight="1" x14ac:dyDescent="0.25">
      <c r="A812" s="73"/>
      <c r="B812" s="73"/>
      <c r="C812" s="73"/>
      <c r="D812" s="97"/>
      <c r="E812" s="73"/>
      <c r="F812" s="73"/>
      <c r="G812" s="73"/>
      <c r="H812" s="73"/>
      <c r="I812" s="73"/>
      <c r="J812" s="73"/>
      <c r="K812" s="78"/>
      <c r="L812" s="73"/>
      <c r="M812" s="73"/>
      <c r="N812" s="73"/>
      <c r="O812" s="73"/>
      <c r="P812" s="90"/>
      <c r="Q812" s="90"/>
      <c r="R812" s="90"/>
      <c r="S812" s="90"/>
      <c r="T812" s="90"/>
      <c r="U812" s="90"/>
      <c r="V812" s="90"/>
      <c r="W812" s="90"/>
      <c r="X812" s="91"/>
      <c r="Y812" s="73"/>
      <c r="Z812" s="73"/>
      <c r="AA812" s="73"/>
    </row>
    <row r="813" spans="1:27" ht="15.75" customHeight="1" x14ac:dyDescent="0.25">
      <c r="A813" s="73"/>
      <c r="B813" s="73"/>
      <c r="C813" s="73"/>
      <c r="D813" s="97"/>
      <c r="E813" s="73"/>
      <c r="F813" s="73"/>
      <c r="G813" s="73"/>
      <c r="H813" s="73"/>
      <c r="I813" s="73"/>
      <c r="J813" s="73"/>
      <c r="K813" s="78"/>
      <c r="L813" s="73"/>
      <c r="M813" s="73"/>
      <c r="N813" s="73"/>
      <c r="O813" s="73"/>
      <c r="P813" s="90"/>
      <c r="Q813" s="90"/>
      <c r="R813" s="90"/>
      <c r="S813" s="90"/>
      <c r="T813" s="90"/>
      <c r="U813" s="90"/>
      <c r="V813" s="90"/>
      <c r="W813" s="90"/>
      <c r="X813" s="91"/>
      <c r="Y813" s="73"/>
      <c r="Z813" s="73"/>
      <c r="AA813" s="73"/>
    </row>
    <row r="814" spans="1:27" ht="15.75" customHeight="1" x14ac:dyDescent="0.25">
      <c r="A814" s="73"/>
      <c r="B814" s="73"/>
      <c r="C814" s="73"/>
      <c r="D814" s="97"/>
      <c r="E814" s="73"/>
      <c r="F814" s="73"/>
      <c r="G814" s="73"/>
      <c r="H814" s="73"/>
      <c r="I814" s="73"/>
      <c r="J814" s="73"/>
      <c r="K814" s="78"/>
      <c r="L814" s="73"/>
      <c r="M814" s="73"/>
      <c r="N814" s="73"/>
      <c r="O814" s="73"/>
      <c r="P814" s="90"/>
      <c r="Q814" s="90"/>
      <c r="R814" s="90"/>
      <c r="S814" s="90"/>
      <c r="T814" s="90"/>
      <c r="U814" s="90"/>
      <c r="V814" s="90"/>
      <c r="W814" s="90"/>
      <c r="X814" s="91"/>
      <c r="Y814" s="73"/>
      <c r="Z814" s="73"/>
      <c r="AA814" s="73"/>
    </row>
    <row r="815" spans="1:27" ht="15.75" customHeight="1" x14ac:dyDescent="0.25">
      <c r="A815" s="73"/>
      <c r="B815" s="73"/>
      <c r="C815" s="73"/>
      <c r="D815" s="97"/>
      <c r="E815" s="73"/>
      <c r="F815" s="73"/>
      <c r="G815" s="73"/>
      <c r="H815" s="73"/>
      <c r="I815" s="73"/>
      <c r="J815" s="73"/>
      <c r="K815" s="78"/>
      <c r="L815" s="73"/>
      <c r="M815" s="73"/>
      <c r="N815" s="73"/>
      <c r="O815" s="73"/>
      <c r="P815" s="90"/>
      <c r="Q815" s="90"/>
      <c r="R815" s="90"/>
      <c r="S815" s="90"/>
      <c r="T815" s="90"/>
      <c r="U815" s="90"/>
      <c r="V815" s="90"/>
      <c r="W815" s="90"/>
      <c r="X815" s="91"/>
      <c r="Y815" s="73"/>
      <c r="Z815" s="73"/>
      <c r="AA815" s="73"/>
    </row>
    <row r="816" spans="1:27" ht="15.75" customHeight="1" x14ac:dyDescent="0.25">
      <c r="A816" s="73"/>
      <c r="B816" s="73"/>
      <c r="C816" s="73"/>
      <c r="D816" s="97"/>
      <c r="E816" s="73"/>
      <c r="F816" s="73"/>
      <c r="G816" s="73"/>
      <c r="H816" s="73"/>
      <c r="I816" s="73"/>
      <c r="J816" s="73"/>
      <c r="K816" s="78"/>
      <c r="L816" s="73"/>
      <c r="M816" s="73"/>
      <c r="N816" s="73"/>
      <c r="O816" s="73"/>
      <c r="P816" s="90"/>
      <c r="Q816" s="90"/>
      <c r="R816" s="90"/>
      <c r="S816" s="90"/>
      <c r="T816" s="90"/>
      <c r="U816" s="90"/>
      <c r="V816" s="90"/>
      <c r="W816" s="90"/>
      <c r="X816" s="91"/>
      <c r="Y816" s="73"/>
      <c r="Z816" s="73"/>
      <c r="AA816" s="73"/>
    </row>
    <row r="817" spans="1:27" ht="15.75" customHeight="1" x14ac:dyDescent="0.25">
      <c r="A817" s="73"/>
      <c r="B817" s="73"/>
      <c r="C817" s="73"/>
      <c r="D817" s="97"/>
      <c r="E817" s="73"/>
      <c r="F817" s="73"/>
      <c r="G817" s="73"/>
      <c r="H817" s="73"/>
      <c r="I817" s="73"/>
      <c r="J817" s="73"/>
      <c r="K817" s="78"/>
      <c r="L817" s="73"/>
      <c r="M817" s="73"/>
      <c r="N817" s="73"/>
      <c r="O817" s="73"/>
      <c r="P817" s="90"/>
      <c r="Q817" s="90"/>
      <c r="R817" s="90"/>
      <c r="S817" s="90"/>
      <c r="T817" s="90"/>
      <c r="U817" s="90"/>
      <c r="V817" s="90"/>
      <c r="W817" s="90"/>
      <c r="X817" s="91"/>
      <c r="Y817" s="73"/>
      <c r="Z817" s="73"/>
      <c r="AA817" s="73"/>
    </row>
  </sheetData>
  <sortState ref="C25:N41">
    <sortCondition ref="K25:K41"/>
  </sortState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830"/>
  <sheetViews>
    <sheetView workbookViewId="0">
      <pane ySplit="2" topLeftCell="A3" activePane="bottomLeft" state="frozen"/>
      <selection pane="bottomLeft" activeCell="D8" sqref="D8"/>
    </sheetView>
  </sheetViews>
  <sheetFormatPr defaultColWidth="14.42578125" defaultRowHeight="15" customHeight="1" x14ac:dyDescent="0.25"/>
  <cols>
    <col min="1" max="1" width="16.140625" customWidth="1"/>
    <col min="2" max="5" width="11.140625" customWidth="1"/>
    <col min="6" max="6" width="8.85546875" customWidth="1"/>
    <col min="7" max="7" width="21.140625" customWidth="1"/>
    <col min="8" max="10" width="8.5703125" customWidth="1"/>
    <col min="11" max="11" width="13.7109375" customWidth="1"/>
    <col min="12" max="27" width="8.5703125" customWidth="1"/>
  </cols>
  <sheetData>
    <row r="1" spans="1:13" x14ac:dyDescent="0.25">
      <c r="A1" s="87"/>
      <c r="B1" s="97"/>
      <c r="C1" s="97"/>
      <c r="D1" s="251" t="s">
        <v>1291</v>
      </c>
      <c r="E1" s="252"/>
      <c r="F1" s="97"/>
      <c r="G1" s="97"/>
      <c r="H1" s="97"/>
      <c r="I1" s="97"/>
      <c r="J1" s="97"/>
      <c r="K1" s="97"/>
      <c r="L1" s="97"/>
      <c r="M1" s="97"/>
    </row>
    <row r="2" spans="1:13" x14ac:dyDescent="0.25">
      <c r="A2" s="98" t="s">
        <v>1292</v>
      </c>
      <c r="B2" s="99" t="s">
        <v>1293</v>
      </c>
      <c r="C2" s="99" t="s">
        <v>1294</v>
      </c>
      <c r="D2" s="99" t="s">
        <v>1295</v>
      </c>
      <c r="E2" s="99" t="s">
        <v>1296</v>
      </c>
      <c r="F2" s="99" t="s">
        <v>1297</v>
      </c>
      <c r="G2" s="99" t="s">
        <v>6</v>
      </c>
      <c r="H2" s="99" t="s">
        <v>7</v>
      </c>
      <c r="I2" s="99" t="s">
        <v>8</v>
      </c>
      <c r="J2" s="99" t="s">
        <v>9</v>
      </c>
      <c r="K2" s="99" t="s">
        <v>10</v>
      </c>
      <c r="L2" s="100" t="s">
        <v>11</v>
      </c>
      <c r="M2" s="99" t="s">
        <v>12</v>
      </c>
    </row>
    <row r="3" spans="1:13" x14ac:dyDescent="0.25">
      <c r="A3" s="211"/>
      <c r="B3" s="212"/>
      <c r="C3" s="212"/>
      <c r="D3" s="213">
        <v>11</v>
      </c>
      <c r="E3" s="213">
        <v>6</v>
      </c>
      <c r="F3" s="214">
        <v>117</v>
      </c>
      <c r="G3" s="212" t="str">
        <f>+VLOOKUP(F3,Participants!$A$1:$F$1449,2,FALSE)</f>
        <v>Brady Hagerman</v>
      </c>
      <c r="H3" s="212" t="str">
        <f>+VLOOKUP(F3,Participants!$A$1:$F$1449,4,FALSE)</f>
        <v>JFK</v>
      </c>
      <c r="I3" s="212" t="str">
        <f>+VLOOKUP(F3,Participants!$A$1:$F$1449,5,FALSE)</f>
        <v>M</v>
      </c>
      <c r="J3" s="212">
        <f>+VLOOKUP(F3,Participants!$A$1:$F$1449,3,FALSE)</f>
        <v>4</v>
      </c>
      <c r="K3" s="212" t="str">
        <f>+VLOOKUP(F3,Participants!$A$1:$G$1449,7,FALSE)</f>
        <v>DEV BOYS</v>
      </c>
      <c r="L3" s="215">
        <v>1</v>
      </c>
      <c r="M3" s="212">
        <v>10</v>
      </c>
    </row>
    <row r="4" spans="1:13" x14ac:dyDescent="0.25">
      <c r="A4" s="211"/>
      <c r="B4" s="212"/>
      <c r="C4" s="212"/>
      <c r="D4" s="213">
        <v>11</v>
      </c>
      <c r="E4" s="213">
        <v>4</v>
      </c>
      <c r="F4" s="214">
        <v>29</v>
      </c>
      <c r="G4" s="212" t="str">
        <f>+VLOOKUP(F4,Participants!$A$1:$F$1449,2,FALSE)</f>
        <v>Max Radzvin</v>
      </c>
      <c r="H4" s="212" t="str">
        <f>+VLOOKUP(F4,Participants!$A$1:$F$1449,4,FALSE)</f>
        <v>BFS</v>
      </c>
      <c r="I4" s="212" t="str">
        <f>+VLOOKUP(F4,Participants!$A$1:$F$1449,5,FALSE)</f>
        <v>M</v>
      </c>
      <c r="J4" s="212">
        <f>+VLOOKUP(F4,Participants!$A$1:$F$1449,3,FALSE)</f>
        <v>2</v>
      </c>
      <c r="K4" s="212" t="str">
        <f>+VLOOKUP(F4,Participants!$A$1:$G$1449,7,FALSE)</f>
        <v>DEV BOYS</v>
      </c>
      <c r="L4" s="215">
        <v>2</v>
      </c>
      <c r="M4" s="212">
        <v>8</v>
      </c>
    </row>
    <row r="5" spans="1:13" x14ac:dyDescent="0.25">
      <c r="A5" s="216"/>
      <c r="B5" s="217"/>
      <c r="C5" s="217"/>
      <c r="D5" s="218">
        <v>11</v>
      </c>
      <c r="E5" s="218">
        <v>0</v>
      </c>
      <c r="F5" s="219">
        <v>609</v>
      </c>
      <c r="G5" s="218" t="str">
        <f>+VLOOKUP(F5,Participants!$A$1:$F$1449,2,FALSE)</f>
        <v>Ryan Kerr</v>
      </c>
      <c r="H5" s="218" t="str">
        <f>+VLOOKUP(F5,Participants!$A$1:$F$1449,4,FALSE)</f>
        <v>AAC</v>
      </c>
      <c r="I5" s="218" t="str">
        <f>+VLOOKUP(F5,Participants!$A$1:$F$1449,5,FALSE)</f>
        <v>M</v>
      </c>
      <c r="J5" s="218">
        <f>+VLOOKUP(F5,Participants!$A$1:$F$1449,3,FALSE)</f>
        <v>3</v>
      </c>
      <c r="K5" s="218" t="str">
        <f>+VLOOKUP(F5,Participants!$A$1:$G$1449,7,FALSE)</f>
        <v>DEV BOYS</v>
      </c>
      <c r="L5" s="220">
        <v>3</v>
      </c>
      <c r="M5" s="218">
        <v>6</v>
      </c>
    </row>
    <row r="6" spans="1:13" x14ac:dyDescent="0.25">
      <c r="A6" s="211"/>
      <c r="B6" s="221"/>
      <c r="C6" s="221"/>
      <c r="D6" s="213">
        <v>10</v>
      </c>
      <c r="E6" s="213">
        <v>11</v>
      </c>
      <c r="F6" s="214">
        <v>32</v>
      </c>
      <c r="G6" s="212" t="str">
        <f>+VLOOKUP(F6,Participants!$A$1:$F$1449,2,FALSE)</f>
        <v>Brandon Szuch</v>
      </c>
      <c r="H6" s="212" t="str">
        <f>+VLOOKUP(F6,Participants!$A$1:$F$1449,4,FALSE)</f>
        <v>BFS</v>
      </c>
      <c r="I6" s="212" t="str">
        <f>+VLOOKUP(F6,Participants!$A$1:$F$1449,5,FALSE)</f>
        <v>M</v>
      </c>
      <c r="J6" s="212">
        <f>+VLOOKUP(F6,Participants!$A$1:$F$1449,3,FALSE)</f>
        <v>3</v>
      </c>
      <c r="K6" s="212" t="str">
        <f>+VLOOKUP(F6,Participants!$A$1:$G$1449,7,FALSE)</f>
        <v>DEV BOYS</v>
      </c>
      <c r="L6" s="215">
        <v>4</v>
      </c>
      <c r="M6" s="212">
        <v>5</v>
      </c>
    </row>
    <row r="7" spans="1:13" x14ac:dyDescent="0.25">
      <c r="A7" s="222"/>
      <c r="B7" s="221"/>
      <c r="C7" s="221"/>
      <c r="D7" s="213">
        <v>10</v>
      </c>
      <c r="E7" s="213">
        <v>10</v>
      </c>
      <c r="F7" s="214">
        <v>659</v>
      </c>
      <c r="G7" s="212" t="str">
        <f>+VLOOKUP(F5:F7,Participants!$A$1:$F$1449,2,FALSE)</f>
        <v>Jonathan Wega</v>
      </c>
      <c r="H7" s="212" t="str">
        <f>+VLOOKUP(F5:F7,Participants!$A$1:$F$1449,4,FALSE)</f>
        <v>SYL</v>
      </c>
      <c r="I7" s="223" t="str">
        <f>+VLOOKUP(F5:F7,Participants!$A$1:$F$1449,5,FALSE)</f>
        <v>M</v>
      </c>
      <c r="J7" s="212">
        <f>+VLOOKUP(F5:F7,Participants!$A$1:$F$1449,3,FALSE)</f>
        <v>3</v>
      </c>
      <c r="K7" s="212" t="str">
        <f>+VLOOKUP(F5:F7,Participants!$A$1:$G$1449,7,FALSE)</f>
        <v>DEV BOYS</v>
      </c>
      <c r="L7" s="215">
        <v>5</v>
      </c>
      <c r="M7" s="212">
        <v>4</v>
      </c>
    </row>
    <row r="8" spans="1:13" x14ac:dyDescent="0.25">
      <c r="A8" s="216"/>
      <c r="B8" s="217"/>
      <c r="C8" s="217"/>
      <c r="D8" s="218">
        <v>10</v>
      </c>
      <c r="E8" s="218">
        <v>8</v>
      </c>
      <c r="F8" s="219">
        <v>611</v>
      </c>
      <c r="G8" s="218" t="str">
        <f>+VLOOKUP(F8,Participants!$A$1:$F$1449,2,FALSE)</f>
        <v>Lucas Conley</v>
      </c>
      <c r="H8" s="218" t="str">
        <f>+VLOOKUP(F8,Participants!$A$1:$F$1449,4,FALSE)</f>
        <v>AAC</v>
      </c>
      <c r="I8" s="218" t="str">
        <f>+VLOOKUP(F8,Participants!$A$1:$F$1449,5,FALSE)</f>
        <v>M</v>
      </c>
      <c r="J8" s="218">
        <f>+VLOOKUP(F8,Participants!$A$1:$F$1449,3,FALSE)</f>
        <v>4</v>
      </c>
      <c r="K8" s="218" t="str">
        <f>+VLOOKUP(F8,Participants!$A$1:$G$1449,7,FALSE)</f>
        <v>DEV BOYS</v>
      </c>
      <c r="L8" s="224">
        <v>6</v>
      </c>
      <c r="M8" s="218">
        <v>3</v>
      </c>
    </row>
    <row r="9" spans="1:13" x14ac:dyDescent="0.25">
      <c r="A9" s="216"/>
      <c r="B9" s="217"/>
      <c r="C9" s="217"/>
      <c r="D9" s="218">
        <v>9</v>
      </c>
      <c r="E9" s="218">
        <v>9</v>
      </c>
      <c r="F9" s="219">
        <v>1046</v>
      </c>
      <c r="G9" s="218" t="str">
        <f>+VLOOKUP(F9,Participants!$A$1:$F$1449,2,FALSE)</f>
        <v>Dominic Michnowicz</v>
      </c>
      <c r="H9" s="218" t="str">
        <f>+VLOOKUP(F9,Participants!$A$1:$F$1449,4,FALSE)</f>
        <v>HTS</v>
      </c>
      <c r="I9" s="218" t="str">
        <f>+VLOOKUP(F9,Participants!$A$1:$F$1449,5,FALSE)</f>
        <v>M</v>
      </c>
      <c r="J9" s="218">
        <f>+VLOOKUP(F9,Participants!$A$1:$F$1449,3,FALSE)</f>
        <v>3</v>
      </c>
      <c r="K9" s="218" t="str">
        <f>+VLOOKUP(F9,Participants!$A$1:$G$1449,7,FALSE)</f>
        <v>DEV BOYS</v>
      </c>
      <c r="L9" s="224">
        <v>7</v>
      </c>
      <c r="M9" s="218">
        <v>2</v>
      </c>
    </row>
    <row r="10" spans="1:13" x14ac:dyDescent="0.25">
      <c r="A10" s="211"/>
      <c r="B10" s="221"/>
      <c r="C10" s="225" t="s">
        <v>1374</v>
      </c>
      <c r="D10" s="213">
        <v>9</v>
      </c>
      <c r="E10" s="213">
        <v>8</v>
      </c>
      <c r="F10" s="214">
        <v>46</v>
      </c>
      <c r="G10" s="212" t="str">
        <f>+VLOOKUP(F10,Participants!$A$1:$F$1449,2,FALSE)</f>
        <v>Will Gronsky</v>
      </c>
      <c r="H10" s="212" t="str">
        <f>+VLOOKUP(F10,Participants!$A$1:$F$1449,4,FALSE)</f>
        <v>BFS</v>
      </c>
      <c r="I10" s="212" t="str">
        <f>+VLOOKUP(F10,Participants!$A$1:$F$1449,5,FALSE)</f>
        <v>M</v>
      </c>
      <c r="J10" s="212">
        <f>+VLOOKUP(F10,Participants!$A$1:$F$1449,3,FALSE)</f>
        <v>4</v>
      </c>
      <c r="K10" s="212" t="str">
        <f>+VLOOKUP(F10,Participants!$A$1:$G$1449,7,FALSE)</f>
        <v>DEV BOYS</v>
      </c>
      <c r="L10" s="226">
        <v>8</v>
      </c>
      <c r="M10" s="212"/>
    </row>
    <row r="11" spans="1:13" x14ac:dyDescent="0.25">
      <c r="A11" s="211"/>
      <c r="B11" s="212"/>
      <c r="C11" s="227" t="s">
        <v>1373</v>
      </c>
      <c r="D11" s="213">
        <v>9</v>
      </c>
      <c r="E11" s="213">
        <v>8</v>
      </c>
      <c r="F11" s="214">
        <v>710</v>
      </c>
      <c r="G11" s="212" t="str">
        <f>+VLOOKUP(F11,Participants!$A$1:$F$1449,2,FALSE)</f>
        <v>Santino Slaboda</v>
      </c>
      <c r="H11" s="212" t="str">
        <f>+VLOOKUP(F11,Participants!$A$1:$F$1449,4,FALSE)</f>
        <v>BCS</v>
      </c>
      <c r="I11" s="212" t="str">
        <f>+VLOOKUP(F11,Participants!$A$1:$F$1449,5,FALSE)</f>
        <v>M</v>
      </c>
      <c r="J11" s="212">
        <f>+VLOOKUP(F11,Participants!$A$1:$F$1449,3,FALSE)</f>
        <v>4</v>
      </c>
      <c r="K11" s="212" t="str">
        <f>+VLOOKUP(F11,Participants!$A$1:$G$1449,7,FALSE)</f>
        <v>DEV BOYS</v>
      </c>
      <c r="L11" s="226">
        <v>8</v>
      </c>
      <c r="M11" s="212">
        <v>1</v>
      </c>
    </row>
    <row r="12" spans="1:13" x14ac:dyDescent="0.25">
      <c r="A12" s="228"/>
      <c r="B12" s="221"/>
      <c r="C12" s="221"/>
      <c r="D12" s="213">
        <v>9</v>
      </c>
      <c r="E12" s="213">
        <v>8</v>
      </c>
      <c r="F12" s="214">
        <v>940</v>
      </c>
      <c r="G12" s="212" t="str">
        <f>+VLOOKUP(F10:F12,Participants!$A$1:$F$1449,2,FALSE)</f>
        <v>Adam Steiner</v>
      </c>
      <c r="H12" s="212" t="str">
        <f>+VLOOKUP(F10:F12,Participants!$A$1:$F$1449,4,FALSE)</f>
        <v>SBS</v>
      </c>
      <c r="I12" s="212" t="str">
        <f>+VLOOKUP(F10:F12,Participants!$A$1:$F$1449,5,FALSE)</f>
        <v>M</v>
      </c>
      <c r="J12" s="212">
        <f>+VLOOKUP(F10:F12,Participants!$A$1:$F$1449,3,FALSE)</f>
        <v>4</v>
      </c>
      <c r="K12" s="212" t="str">
        <f>+VLOOKUP(F10:F12,Participants!$A$1:$G$1449,7,FALSE)</f>
        <v>DEV BOYS</v>
      </c>
      <c r="L12" s="226">
        <v>8</v>
      </c>
      <c r="M12" s="212"/>
    </row>
    <row r="13" spans="1:13" x14ac:dyDescent="0.25">
      <c r="A13" s="216"/>
      <c r="B13" s="217"/>
      <c r="C13" s="217"/>
      <c r="D13" s="218">
        <v>9</v>
      </c>
      <c r="E13" s="218">
        <v>6</v>
      </c>
      <c r="F13" s="219">
        <v>326</v>
      </c>
      <c r="G13" s="218" t="str">
        <f>+VLOOKUP(F13,Participants!$A$1:$F$1449,2,FALSE)</f>
        <v>Will Waskiewicz</v>
      </c>
      <c r="H13" s="218" t="str">
        <f>+VLOOKUP(F13,Participants!$A$1:$F$1449,4,FALSE)</f>
        <v>BTA</v>
      </c>
      <c r="I13" s="218" t="str">
        <f>+VLOOKUP(F13,Participants!$A$1:$F$1449,5,FALSE)</f>
        <v>M</v>
      </c>
      <c r="J13" s="218">
        <f>+VLOOKUP(F13,Participants!$A$1:$F$1449,3,FALSE)</f>
        <v>3</v>
      </c>
      <c r="K13" s="218" t="str">
        <f>+VLOOKUP(F13,Participants!$A$1:$G$1449,7,FALSE)</f>
        <v>DEV BOYS</v>
      </c>
      <c r="L13" s="220">
        <f>L12+1</f>
        <v>9</v>
      </c>
      <c r="M13" s="218"/>
    </row>
    <row r="14" spans="1:13" x14ac:dyDescent="0.25">
      <c r="A14" s="211"/>
      <c r="B14" s="221"/>
      <c r="C14" s="221"/>
      <c r="D14" s="213">
        <v>9</v>
      </c>
      <c r="E14" s="213">
        <v>5</v>
      </c>
      <c r="F14" s="214">
        <v>869</v>
      </c>
      <c r="G14" s="212" t="str">
        <f>+VLOOKUP(F12:F14,Participants!$A$1:$F$1449,2,FALSE)</f>
        <v>Blake Bonidie</v>
      </c>
      <c r="H14" s="212" t="str">
        <f>+VLOOKUP(F12:F14,Participants!$A$1:$F$1449,4,FALSE)</f>
        <v>NAM</v>
      </c>
      <c r="I14" s="212" t="str">
        <f>+VLOOKUP(F12:F14,Participants!$A$1:$F$1449,5,FALSE)</f>
        <v>M</v>
      </c>
      <c r="J14" s="212">
        <f>+VLOOKUP(F12:F14,Participants!$A$1:$F$1449,3,FALSE)</f>
        <v>4</v>
      </c>
      <c r="K14" s="212" t="str">
        <f>+VLOOKUP(F12:F14,Participants!$A$1:$G$1449,7,FALSE)</f>
        <v>DEV BOYS</v>
      </c>
      <c r="L14" s="220">
        <f t="shared" ref="L14:L60" si="0">L13+1</f>
        <v>10</v>
      </c>
      <c r="M14" s="212"/>
    </row>
    <row r="15" spans="1:13" x14ac:dyDescent="0.25">
      <c r="A15" s="228"/>
      <c r="B15" s="221"/>
      <c r="C15" s="221"/>
      <c r="D15" s="213">
        <v>9</v>
      </c>
      <c r="E15" s="213">
        <v>4</v>
      </c>
      <c r="F15" s="214">
        <v>392</v>
      </c>
      <c r="G15" s="212" t="str">
        <f>+VLOOKUP(F13:F15,Participants!$A$1:$F$1449,2,FALSE)</f>
        <v>Dashiell Sargent</v>
      </c>
      <c r="H15" s="212" t="str">
        <f>+VLOOKUP(F13:F15,Participants!$A$1:$F$1449,4,FALSE)</f>
        <v>PHL</v>
      </c>
      <c r="I15" s="212" t="str">
        <f>+VLOOKUP(F13:F15,Participants!$A$1:$F$1449,5,FALSE)</f>
        <v>M</v>
      </c>
      <c r="J15" s="212">
        <f>+VLOOKUP(F13:F15,Participants!$A$1:$F$1449,3,FALSE)</f>
        <v>3</v>
      </c>
      <c r="K15" s="212" t="str">
        <f>+VLOOKUP(F13:F15,Participants!$A$1:$G$1449,7,FALSE)</f>
        <v>DEV BOYS</v>
      </c>
      <c r="L15" s="220">
        <f t="shared" si="0"/>
        <v>11</v>
      </c>
      <c r="M15" s="212"/>
    </row>
    <row r="16" spans="1:13" x14ac:dyDescent="0.25">
      <c r="A16" s="216"/>
      <c r="B16" s="217"/>
      <c r="C16" s="217"/>
      <c r="D16" s="218">
        <v>9</v>
      </c>
      <c r="E16" s="218">
        <v>3</v>
      </c>
      <c r="F16" s="219">
        <v>329</v>
      </c>
      <c r="G16" s="218" t="str">
        <f>+VLOOKUP(F16,Participants!$A$1:$F$1449,2,FALSE)</f>
        <v>Liam Regan</v>
      </c>
      <c r="H16" s="218" t="str">
        <f>+VLOOKUP(F16,Participants!$A$1:$F$1449,4,FALSE)</f>
        <v>BTA</v>
      </c>
      <c r="I16" s="218" t="str">
        <f>+VLOOKUP(F16,Participants!$A$1:$F$1449,5,FALSE)</f>
        <v>M</v>
      </c>
      <c r="J16" s="218">
        <f>+VLOOKUP(F16,Participants!$A$1:$F$1449,3,FALSE)</f>
        <v>4</v>
      </c>
      <c r="K16" s="218" t="str">
        <f>+VLOOKUP(F16,Participants!$A$1:$G$1449,7,FALSE)</f>
        <v>DEV BOYS</v>
      </c>
      <c r="L16" s="220">
        <f t="shared" si="0"/>
        <v>12</v>
      </c>
      <c r="M16" s="218"/>
    </row>
    <row r="17" spans="1:13" x14ac:dyDescent="0.25">
      <c r="A17" s="229"/>
      <c r="B17" s="217"/>
      <c r="C17" s="217"/>
      <c r="D17" s="218">
        <v>9</v>
      </c>
      <c r="E17" s="218">
        <v>3</v>
      </c>
      <c r="F17" s="219">
        <v>979</v>
      </c>
      <c r="G17" s="218" t="str">
        <f>+VLOOKUP(F15:F17,Participants!$A$1:$F$1449,2,FALSE)</f>
        <v>Tyler Horvath</v>
      </c>
      <c r="H17" s="218" t="str">
        <f>+VLOOKUP(F15:F17,Participants!$A$1:$F$1449,4,FALSE)</f>
        <v>GAB</v>
      </c>
      <c r="I17" s="218" t="str">
        <f>+VLOOKUP(F15:F17,Participants!$A$1:$F$1449,5,FALSE)</f>
        <v>M</v>
      </c>
      <c r="J17" s="218">
        <f>+VLOOKUP(F15:F17,Participants!$A$1:$F$1449,3,FALSE)</f>
        <v>3</v>
      </c>
      <c r="K17" s="218" t="str">
        <f>+VLOOKUP(F15:F17,Participants!$A$1:$G$1449,7,FALSE)</f>
        <v>DEV BOYS</v>
      </c>
      <c r="L17" s="220">
        <f t="shared" si="0"/>
        <v>13</v>
      </c>
      <c r="M17" s="218"/>
    </row>
    <row r="18" spans="1:13" x14ac:dyDescent="0.25">
      <c r="A18" s="230"/>
      <c r="B18" s="212"/>
      <c r="C18" s="212"/>
      <c r="D18" s="213">
        <v>9</v>
      </c>
      <c r="E18" s="213">
        <v>3</v>
      </c>
      <c r="F18" s="214">
        <v>539</v>
      </c>
      <c r="G18" s="212" t="str">
        <f>+VLOOKUP(F16:F18,Participants!$A$1:$F$1449,2,FALSE)</f>
        <v>Nathan Salac</v>
      </c>
      <c r="H18" s="212" t="str">
        <f>+VLOOKUP(F16:F18,Participants!$A$1:$F$1449,4,FALSE)</f>
        <v>KIL</v>
      </c>
      <c r="I18" s="212" t="str">
        <f>+VLOOKUP(F16:F18,Participants!$A$1:$F$1449,5,FALSE)</f>
        <v>M</v>
      </c>
      <c r="J18" s="212">
        <f>+VLOOKUP(F16:F18,Participants!$A$1:$F$1449,3,FALSE)</f>
        <v>4</v>
      </c>
      <c r="K18" s="212" t="str">
        <f>+VLOOKUP(F16:F18,Participants!$A$1:$G$1449,7,FALSE)</f>
        <v>DEV BOYS</v>
      </c>
      <c r="L18" s="220">
        <f t="shared" si="0"/>
        <v>14</v>
      </c>
      <c r="M18" s="212"/>
    </row>
    <row r="19" spans="1:13" x14ac:dyDescent="0.25">
      <c r="A19" s="216"/>
      <c r="B19" s="217"/>
      <c r="C19" s="217"/>
      <c r="D19" s="218">
        <v>9</v>
      </c>
      <c r="E19" s="218">
        <v>2</v>
      </c>
      <c r="F19" s="219">
        <v>610</v>
      </c>
      <c r="G19" s="218" t="str">
        <f>+VLOOKUP(F19,Participants!$A$1:$F$1449,2,FALSE)</f>
        <v>Jonah Burchill</v>
      </c>
      <c r="H19" s="218" t="str">
        <f>+VLOOKUP(F19,Participants!$A$1:$F$1449,4,FALSE)</f>
        <v>AAC</v>
      </c>
      <c r="I19" s="218" t="str">
        <f>+VLOOKUP(F19,Participants!$A$1:$F$1449,5,FALSE)</f>
        <v>M</v>
      </c>
      <c r="J19" s="218">
        <f>+VLOOKUP(F19,Participants!$A$1:$F$1449,3,FALSE)</f>
        <v>4</v>
      </c>
      <c r="K19" s="218" t="str">
        <f>+VLOOKUP(F19,Participants!$A$1:$G$1449,7,FALSE)</f>
        <v>DEV BOYS</v>
      </c>
      <c r="L19" s="220">
        <f t="shared" si="0"/>
        <v>15</v>
      </c>
      <c r="M19" s="218"/>
    </row>
    <row r="20" spans="1:13" x14ac:dyDescent="0.25">
      <c r="A20" s="211"/>
      <c r="B20" s="221"/>
      <c r="C20" s="221"/>
      <c r="D20" s="213">
        <v>9</v>
      </c>
      <c r="E20" s="213">
        <v>2</v>
      </c>
      <c r="F20" s="214">
        <v>724</v>
      </c>
      <c r="G20" s="212" t="str">
        <f>+VLOOKUP(F20,Participants!$A$1:$F$1449,2,FALSE)</f>
        <v>Casper Roberts</v>
      </c>
      <c r="H20" s="212" t="str">
        <f>+VLOOKUP(F20,Participants!$A$1:$F$1449,4,FALSE)</f>
        <v>HCA</v>
      </c>
      <c r="I20" s="212" t="str">
        <f>+VLOOKUP(F20,Participants!$A$1:$F$1449,5,FALSE)</f>
        <v>M</v>
      </c>
      <c r="J20" s="212">
        <f>+VLOOKUP(F20,Participants!$A$1:$F$1449,3,FALSE)</f>
        <v>4</v>
      </c>
      <c r="K20" s="212" t="str">
        <f>+VLOOKUP(F20,Participants!$A$1:$G$1449,7,FALSE)</f>
        <v>DEV BOYS</v>
      </c>
      <c r="L20" s="220">
        <f t="shared" si="0"/>
        <v>16</v>
      </c>
      <c r="M20" s="212"/>
    </row>
    <row r="21" spans="1:13" ht="15.75" customHeight="1" x14ac:dyDescent="0.25">
      <c r="A21" s="229"/>
      <c r="B21" s="217"/>
      <c r="C21" s="217"/>
      <c r="D21" s="218">
        <v>8</v>
      </c>
      <c r="E21" s="218">
        <v>11</v>
      </c>
      <c r="F21" s="219">
        <v>806</v>
      </c>
      <c r="G21" s="218" t="str">
        <f>+VLOOKUP(F19:F21,Participants!$A$1:$F$1449,2,FALSE)</f>
        <v>Santino DiSilvio</v>
      </c>
      <c r="H21" s="218" t="str">
        <f>+VLOOKUP(F19:F21,Participants!$A$1:$F$1449,4,FALSE)</f>
        <v>SRT</v>
      </c>
      <c r="I21" s="218" t="str">
        <f>+VLOOKUP(F19:F21,Participants!$A$1:$F$1449,5,FALSE)</f>
        <v>M</v>
      </c>
      <c r="J21" s="218">
        <f>+VLOOKUP(F19:F21,Participants!$A$1:$F$1449,3,FALSE)</f>
        <v>4</v>
      </c>
      <c r="K21" s="218" t="str">
        <f>+VLOOKUP(F19:F21,Participants!$A$1:$G$1449,7,FALSE)</f>
        <v>DEV BOYS</v>
      </c>
      <c r="L21" s="220">
        <f t="shared" si="0"/>
        <v>17</v>
      </c>
      <c r="M21" s="218"/>
    </row>
    <row r="22" spans="1:13" ht="15.75" customHeight="1" x14ac:dyDescent="0.25">
      <c r="A22" s="229"/>
      <c r="B22" s="218"/>
      <c r="C22" s="218"/>
      <c r="D22" s="218">
        <v>8</v>
      </c>
      <c r="E22" s="218">
        <v>9</v>
      </c>
      <c r="F22" s="219">
        <v>426</v>
      </c>
      <c r="G22" s="218" t="str">
        <f>+VLOOKUP(F20:F22,Participants!$A$1:$F$1449,2,FALSE)</f>
        <v>Ryan Snyder</v>
      </c>
      <c r="H22" s="218" t="str">
        <f>+VLOOKUP(F20:F22,Participants!$A$1:$F$1449,4,FALSE)</f>
        <v>PHA</v>
      </c>
      <c r="I22" s="218" t="str">
        <f>+VLOOKUP(F20:F22,Participants!$A$1:$F$1449,5,FALSE)</f>
        <v>M</v>
      </c>
      <c r="J22" s="218">
        <f>+VLOOKUP(F20:F22,Participants!$A$1:$F$1449,3,FALSE)</f>
        <v>3</v>
      </c>
      <c r="K22" s="218" t="str">
        <f>+VLOOKUP(F20:F22,Participants!$A$1:$G$1449,7,FALSE)</f>
        <v>DEV BOYS</v>
      </c>
      <c r="L22" s="220">
        <f t="shared" si="0"/>
        <v>18</v>
      </c>
      <c r="M22" s="218"/>
    </row>
    <row r="23" spans="1:13" ht="15.75" customHeight="1" x14ac:dyDescent="0.25">
      <c r="A23" s="230"/>
      <c r="B23" s="221"/>
      <c r="C23" s="221"/>
      <c r="D23" s="213">
        <v>8</v>
      </c>
      <c r="E23" s="213">
        <v>3</v>
      </c>
      <c r="F23" s="214">
        <v>535</v>
      </c>
      <c r="G23" s="212" t="str">
        <f>+VLOOKUP(F21:F23,Participants!$A$1:$F$1449,2,FALSE)</f>
        <v>Anthony Cardosi</v>
      </c>
      <c r="H23" s="212" t="str">
        <f>+VLOOKUP(F21:F23,Participants!$A$1:$F$1449,4,FALSE)</f>
        <v>KIL</v>
      </c>
      <c r="I23" s="212" t="str">
        <f>+VLOOKUP(F21:F23,Participants!$A$1:$F$1449,5,FALSE)</f>
        <v>M</v>
      </c>
      <c r="J23" s="212">
        <f>+VLOOKUP(F21:F23,Participants!$A$1:$F$1449,3,FALSE)</f>
        <v>4</v>
      </c>
      <c r="K23" s="212" t="str">
        <f>+VLOOKUP(F21:F23,Participants!$A$1:$G$1449,7,FALSE)</f>
        <v>DEV BOYS</v>
      </c>
      <c r="L23" s="220">
        <f t="shared" si="0"/>
        <v>19</v>
      </c>
      <c r="M23" s="212"/>
    </row>
    <row r="24" spans="1:13" ht="15.75" customHeight="1" x14ac:dyDescent="0.25">
      <c r="A24" s="229"/>
      <c r="B24" s="218"/>
      <c r="C24" s="218"/>
      <c r="D24" s="218">
        <v>8</v>
      </c>
      <c r="E24" s="218">
        <v>0</v>
      </c>
      <c r="F24" s="219">
        <v>892</v>
      </c>
      <c r="G24" s="218" t="str">
        <f>+VLOOKUP(F24,Participants!$A$1:$F$1449,2,FALSE)</f>
        <v>Finn Thompson</v>
      </c>
      <c r="H24" s="218" t="str">
        <f>+VLOOKUP(F24,Participants!$A$1:$F$1449,4,FALSE)</f>
        <v>MOSS</v>
      </c>
      <c r="I24" s="218" t="str">
        <f>+VLOOKUP(F24,Participants!$A$1:$F$1449,5,FALSE)</f>
        <v>M</v>
      </c>
      <c r="J24" s="231">
        <f>+VLOOKUP(F24,Participants!$A$1:$F$1449,3,FALSE)</f>
        <v>4</v>
      </c>
      <c r="K24" s="218" t="str">
        <f>+VLOOKUP(F24,Participants!$A$1:$G$1449,7,FALSE)</f>
        <v>DEV BOYS</v>
      </c>
      <c r="L24" s="220">
        <f t="shared" si="0"/>
        <v>20</v>
      </c>
      <c r="M24" s="218"/>
    </row>
    <row r="25" spans="1:13" ht="15.75" customHeight="1" x14ac:dyDescent="0.25">
      <c r="A25" s="216"/>
      <c r="B25" s="217"/>
      <c r="C25" s="217"/>
      <c r="D25" s="218">
        <v>7</v>
      </c>
      <c r="E25" s="218">
        <v>11</v>
      </c>
      <c r="F25" s="219">
        <v>1051</v>
      </c>
      <c r="G25" s="218" t="str">
        <f>+VLOOKUP(F25,Participants!$A$1:$F$1449,2,FALSE)</f>
        <v>Elias Latouf</v>
      </c>
      <c r="H25" s="218" t="str">
        <f>+VLOOKUP(F25,Participants!$A$1:$F$1449,4,FALSE)</f>
        <v>HTS</v>
      </c>
      <c r="I25" s="218" t="str">
        <f>+VLOOKUP(F25,Participants!$A$1:$F$1449,5,FALSE)</f>
        <v>M</v>
      </c>
      <c r="J25" s="218">
        <f>+VLOOKUP(F25,Participants!$A$1:$F$1449,3,FALSE)</f>
        <v>4</v>
      </c>
      <c r="K25" s="218" t="str">
        <f>+VLOOKUP(F25,Participants!$A$1:$G$1449,7,FALSE)</f>
        <v>DEV BOYS</v>
      </c>
      <c r="L25" s="220">
        <f t="shared" si="0"/>
        <v>21</v>
      </c>
      <c r="M25" s="218"/>
    </row>
    <row r="26" spans="1:13" ht="15.75" customHeight="1" x14ac:dyDescent="0.25">
      <c r="A26" s="228"/>
      <c r="B26" s="221"/>
      <c r="C26" s="221"/>
      <c r="D26" s="213">
        <v>7</v>
      </c>
      <c r="E26" s="213">
        <v>10</v>
      </c>
      <c r="F26" s="214">
        <v>943</v>
      </c>
      <c r="G26" s="212" t="str">
        <f>+VLOOKUP(F24:F26,Participants!$A$1:$F$1449,2,FALSE)</f>
        <v>Marley Batchelor</v>
      </c>
      <c r="H26" s="212" t="str">
        <f>+VLOOKUP(F24:F26,Participants!$A$1:$F$1449,4,FALSE)</f>
        <v>SBS</v>
      </c>
      <c r="I26" s="212" t="str">
        <f>+VLOOKUP(F24:F26,Participants!$A$1:$F$1449,5,FALSE)</f>
        <v>M</v>
      </c>
      <c r="J26" s="212">
        <f>+VLOOKUP(F24:F26,Participants!$A$1:$F$1449,3,FALSE)</f>
        <v>4</v>
      </c>
      <c r="K26" s="212" t="str">
        <f>+VLOOKUP(F24:F26,Participants!$A$1:$G$1449,7,FALSE)</f>
        <v>DEV BOYS</v>
      </c>
      <c r="L26" s="220">
        <f t="shared" si="0"/>
        <v>22</v>
      </c>
      <c r="M26" s="212"/>
    </row>
    <row r="27" spans="1:13" ht="15.75" customHeight="1" x14ac:dyDescent="0.25">
      <c r="A27" s="216"/>
      <c r="B27" s="217"/>
      <c r="C27" s="217"/>
      <c r="D27" s="218">
        <v>7</v>
      </c>
      <c r="E27" s="218">
        <v>9</v>
      </c>
      <c r="F27" s="219">
        <v>608</v>
      </c>
      <c r="G27" s="218" t="str">
        <f>+VLOOKUP(F27,Participants!$A$1:$F$1449,2,FALSE)</f>
        <v>Matthew McGrath</v>
      </c>
      <c r="H27" s="218" t="str">
        <f>+VLOOKUP(F27,Participants!$A$1:$F$1449,4,FALSE)</f>
        <v>AAC</v>
      </c>
      <c r="I27" s="218" t="str">
        <f>+VLOOKUP(F27,Participants!$A$1:$F$1449,5,FALSE)</f>
        <v>M</v>
      </c>
      <c r="J27" s="218">
        <f>+VLOOKUP(F27,Participants!$A$1:$F$1449,3,FALSE)</f>
        <v>3</v>
      </c>
      <c r="K27" s="218" t="str">
        <f>+VLOOKUP(F27,Participants!$A$1:$G$1449,7,FALSE)</f>
        <v>DEV BOYS</v>
      </c>
      <c r="L27" s="220">
        <f t="shared" si="0"/>
        <v>23</v>
      </c>
      <c r="M27" s="218"/>
    </row>
    <row r="28" spans="1:13" ht="15.75" customHeight="1" x14ac:dyDescent="0.25">
      <c r="A28" s="216"/>
      <c r="B28" s="217"/>
      <c r="C28" s="217"/>
      <c r="D28" s="218">
        <v>7</v>
      </c>
      <c r="E28" s="218">
        <v>8</v>
      </c>
      <c r="F28" s="219">
        <v>613</v>
      </c>
      <c r="G28" s="218" t="str">
        <f>+VLOOKUP(F28,Participants!$A$1:$F$1449,2,FALSE)</f>
        <v>Patrick Richthammer</v>
      </c>
      <c r="H28" s="218" t="str">
        <f>+VLOOKUP(F28,Participants!$A$1:$F$1449,4,FALSE)</f>
        <v>AAC</v>
      </c>
      <c r="I28" s="218" t="str">
        <f>+VLOOKUP(F28,Participants!$A$1:$F$1449,5,FALSE)</f>
        <v>M</v>
      </c>
      <c r="J28" s="218">
        <f>+VLOOKUP(F28,Participants!$A$1:$F$1449,3,FALSE)</f>
        <v>4</v>
      </c>
      <c r="K28" s="218" t="str">
        <f>+VLOOKUP(F28,Participants!$A$1:$G$1449,7,FALSE)</f>
        <v>DEV BOYS</v>
      </c>
      <c r="L28" s="220">
        <f t="shared" si="0"/>
        <v>24</v>
      </c>
      <c r="M28" s="218"/>
    </row>
    <row r="29" spans="1:13" ht="15.75" customHeight="1" x14ac:dyDescent="0.25">
      <c r="A29" s="211"/>
      <c r="B29" s="212"/>
      <c r="C29" s="212"/>
      <c r="D29" s="213">
        <v>7</v>
      </c>
      <c r="E29" s="213">
        <v>8</v>
      </c>
      <c r="F29" s="214">
        <v>28</v>
      </c>
      <c r="G29" s="212" t="str">
        <f>+VLOOKUP(F29,Participants!$A$1:$F$1449,2,FALSE)</f>
        <v>Jack Davison</v>
      </c>
      <c r="H29" s="212" t="str">
        <f>+VLOOKUP(F29,Participants!$A$1:$F$1449,4,FALSE)</f>
        <v>BFS</v>
      </c>
      <c r="I29" s="212" t="str">
        <f>+VLOOKUP(F29,Participants!$A$1:$F$1449,5,FALSE)</f>
        <v>M</v>
      </c>
      <c r="J29" s="212">
        <f>+VLOOKUP(F29,Participants!$A$1:$F$1449,3,FALSE)</f>
        <v>2</v>
      </c>
      <c r="K29" s="212" t="str">
        <f>+VLOOKUP(F29,Participants!$A$1:$G$1449,7,FALSE)</f>
        <v>DEV BOYS</v>
      </c>
      <c r="L29" s="220">
        <f t="shared" si="0"/>
        <v>25</v>
      </c>
      <c r="M29" s="212"/>
    </row>
    <row r="30" spans="1:13" ht="15.75" customHeight="1" x14ac:dyDescent="0.25">
      <c r="A30" s="216"/>
      <c r="B30" s="217"/>
      <c r="C30" s="217"/>
      <c r="D30" s="218">
        <v>7</v>
      </c>
      <c r="E30" s="218">
        <v>8</v>
      </c>
      <c r="F30" s="219">
        <v>328</v>
      </c>
      <c r="G30" s="218" t="str">
        <f>+VLOOKUP(F30,Participants!$A$1:$F$1449,2,FALSE)</f>
        <v>Colin Glass</v>
      </c>
      <c r="H30" s="218" t="str">
        <f>+VLOOKUP(F30,Participants!$A$1:$F$1449,4,FALSE)</f>
        <v>BTA</v>
      </c>
      <c r="I30" s="218" t="str">
        <f>+VLOOKUP(F30,Participants!$A$1:$F$1449,5,FALSE)</f>
        <v>M</v>
      </c>
      <c r="J30" s="218">
        <f>+VLOOKUP(F30,Participants!$A$1:$F$1449,3,FALSE)</f>
        <v>4</v>
      </c>
      <c r="K30" s="218" t="str">
        <f>+VLOOKUP(F30,Participants!$A$1:$G$1449,7,FALSE)</f>
        <v>DEV BOYS</v>
      </c>
      <c r="L30" s="220">
        <f t="shared" si="0"/>
        <v>26</v>
      </c>
      <c r="M30" s="218"/>
    </row>
    <row r="31" spans="1:13" ht="15.75" customHeight="1" x14ac:dyDescent="0.25">
      <c r="A31" s="229"/>
      <c r="B31" s="217"/>
      <c r="C31" s="217"/>
      <c r="D31" s="218">
        <v>7</v>
      </c>
      <c r="E31" s="218">
        <v>8</v>
      </c>
      <c r="F31" s="219">
        <v>983</v>
      </c>
      <c r="G31" s="218" t="str">
        <f>+VLOOKUP(F29:F31,Participants!$A$1:$F$1449,2,FALSE)</f>
        <v>Caleb Fruscello</v>
      </c>
      <c r="H31" s="218" t="str">
        <f>+VLOOKUP(F29:F31,Participants!$A$1:$F$1449,4,FALSE)</f>
        <v>GAB</v>
      </c>
      <c r="I31" s="218" t="str">
        <f>+VLOOKUP(F29:F31,Participants!$A$1:$F$1449,5,FALSE)</f>
        <v>M</v>
      </c>
      <c r="J31" s="218">
        <f>+VLOOKUP(F29:F31,Participants!$A$1:$F$1449,3,FALSE)</f>
        <v>4</v>
      </c>
      <c r="K31" s="218" t="str">
        <f>+VLOOKUP(F29:F31,Participants!$A$1:$G$1449,7,FALSE)</f>
        <v>DEV BOYS</v>
      </c>
      <c r="L31" s="220">
        <f t="shared" si="0"/>
        <v>27</v>
      </c>
      <c r="M31" s="218"/>
    </row>
    <row r="32" spans="1:13" ht="15.75" customHeight="1" x14ac:dyDescent="0.25">
      <c r="A32" s="232"/>
      <c r="B32" s="218"/>
      <c r="C32" s="218"/>
      <c r="D32" s="218">
        <v>7</v>
      </c>
      <c r="E32" s="218">
        <v>6</v>
      </c>
      <c r="F32" s="219">
        <v>493</v>
      </c>
      <c r="G32" s="218" t="str">
        <f>+VLOOKUP(F30:F32,Participants!$A$1:$F$1449,2,FALSE)</f>
        <v>Isaac Betlow</v>
      </c>
      <c r="H32" s="218" t="str">
        <f>+VLOOKUP(F30:F32,Participants!$A$1:$F$1449,4,FALSE)</f>
        <v>ANN</v>
      </c>
      <c r="I32" s="218" t="str">
        <f>+VLOOKUP(F30:F32,Participants!$A$1:$F$1449,5,FALSE)</f>
        <v>M</v>
      </c>
      <c r="J32" s="218">
        <f>+VLOOKUP(F30:F32,Participants!$A$1:$F$1449,3,FALSE)</f>
        <v>4</v>
      </c>
      <c r="K32" s="218" t="str">
        <f>+VLOOKUP(F30:F32,Participants!$A$1:$G$1449,7,FALSE)</f>
        <v>DEV BOYS</v>
      </c>
      <c r="L32" s="220">
        <f t="shared" si="0"/>
        <v>28</v>
      </c>
      <c r="M32" s="218"/>
    </row>
    <row r="33" spans="1:13" ht="15.75" customHeight="1" x14ac:dyDescent="0.25">
      <c r="A33" s="228"/>
      <c r="B33" s="221"/>
      <c r="C33" s="221"/>
      <c r="D33" s="213">
        <v>7</v>
      </c>
      <c r="E33" s="213">
        <v>5</v>
      </c>
      <c r="F33" s="214">
        <v>277</v>
      </c>
      <c r="G33" s="212" t="str">
        <f>+VLOOKUP(F31:F33,Participants!$A$1:$F$1449,2,FALSE)</f>
        <v>Zander Izzo</v>
      </c>
      <c r="H33" s="212" t="str">
        <f>+VLOOKUP(F31:F33,Participants!$A$1:$F$1449,4,FALSE)</f>
        <v>JBS</v>
      </c>
      <c r="I33" s="212" t="str">
        <f>+VLOOKUP(F31:F33,Participants!$A$1:$F$1449,5,FALSE)</f>
        <v>M</v>
      </c>
      <c r="J33" s="212">
        <f>+VLOOKUP(F31:F33,Participants!$A$1:$F$1449,3,FALSE)</f>
        <v>3</v>
      </c>
      <c r="K33" s="212" t="str">
        <f>+VLOOKUP(F31:F33,Participants!$A$1:$G$1449,7,FALSE)</f>
        <v>DEV BOYS</v>
      </c>
      <c r="L33" s="220">
        <f t="shared" si="0"/>
        <v>29</v>
      </c>
      <c r="M33" s="212"/>
    </row>
    <row r="34" spans="1:13" ht="15.75" customHeight="1" x14ac:dyDescent="0.25">
      <c r="A34" s="211"/>
      <c r="B34" s="212"/>
      <c r="C34" s="212"/>
      <c r="D34" s="213">
        <v>7</v>
      </c>
      <c r="E34" s="213">
        <v>4</v>
      </c>
      <c r="F34" s="214">
        <v>866</v>
      </c>
      <c r="G34" s="212" t="str">
        <f>+VLOOKUP(F32:F34,Participants!$A$1:$F$1449,2,FALSE)</f>
        <v>Nathan Morgan</v>
      </c>
      <c r="H34" s="212" t="str">
        <f>+VLOOKUP(F32:F34,Participants!$A$1:$F$1449,4,FALSE)</f>
        <v>NAM</v>
      </c>
      <c r="I34" s="212" t="str">
        <f>+VLOOKUP(F32:F34,Participants!$A$1:$F$1449,5,FALSE)</f>
        <v>M</v>
      </c>
      <c r="J34" s="212">
        <f>+VLOOKUP(F32:F34,Participants!$A$1:$F$1449,3,FALSE)</f>
        <v>2</v>
      </c>
      <c r="K34" s="212" t="str">
        <f>+VLOOKUP(F32:F34,Participants!$A$1:$G$1449,7,FALSE)</f>
        <v>DEV BOYS</v>
      </c>
      <c r="L34" s="220">
        <f t="shared" si="0"/>
        <v>30</v>
      </c>
      <c r="M34" s="212"/>
    </row>
    <row r="35" spans="1:13" ht="15.75" customHeight="1" x14ac:dyDescent="0.25">
      <c r="A35" s="232"/>
      <c r="B35" s="218"/>
      <c r="C35" s="218"/>
      <c r="D35" s="218">
        <v>7</v>
      </c>
      <c r="E35" s="218">
        <v>4</v>
      </c>
      <c r="F35" s="219">
        <v>492</v>
      </c>
      <c r="G35" s="218" t="str">
        <f>+VLOOKUP(F33:F35,Participants!$A$1:$F$1449,2,FALSE)</f>
        <v>Caleb Betlow</v>
      </c>
      <c r="H35" s="218" t="str">
        <f>+VLOOKUP(F33:F35,Participants!$A$1:$F$1449,4,FALSE)</f>
        <v>ANN</v>
      </c>
      <c r="I35" s="218" t="str">
        <f>+VLOOKUP(F33:F35,Participants!$A$1:$F$1449,5,FALSE)</f>
        <v>M</v>
      </c>
      <c r="J35" s="218">
        <f>+VLOOKUP(F33:F35,Participants!$A$1:$F$1449,3,FALSE)</f>
        <v>3</v>
      </c>
      <c r="K35" s="218" t="str">
        <f>+VLOOKUP(F33:F35,Participants!$A$1:$G$1449,7,FALSE)</f>
        <v>DEV BOYS</v>
      </c>
      <c r="L35" s="220">
        <f t="shared" si="0"/>
        <v>31</v>
      </c>
      <c r="M35" s="218"/>
    </row>
    <row r="36" spans="1:13" ht="15.75" customHeight="1" x14ac:dyDescent="0.25">
      <c r="A36" s="228"/>
      <c r="B36" s="221"/>
      <c r="C36" s="221"/>
      <c r="D36" s="213">
        <v>7</v>
      </c>
      <c r="E36" s="213">
        <v>3</v>
      </c>
      <c r="F36" s="214">
        <v>281</v>
      </c>
      <c r="G36" s="212" t="str">
        <f>+VLOOKUP(F34:F36,Participants!$A$1:$F$1449,2,FALSE)</f>
        <v>Nicholas Kozub</v>
      </c>
      <c r="H36" s="212" t="str">
        <f>+VLOOKUP(F34:F36,Participants!$A$1:$F$1449,4,FALSE)</f>
        <v>JBS</v>
      </c>
      <c r="I36" s="212" t="str">
        <f>+VLOOKUP(F34:F36,Participants!$A$1:$F$1449,5,FALSE)</f>
        <v>M</v>
      </c>
      <c r="J36" s="212">
        <f>+VLOOKUP(F34:F36,Participants!$A$1:$F$1449,3,FALSE)</f>
        <v>4</v>
      </c>
      <c r="K36" s="212" t="str">
        <f>+VLOOKUP(F34:F36,Participants!$A$1:$G$1449,7,FALSE)</f>
        <v>DEV BOYS</v>
      </c>
      <c r="L36" s="220">
        <f t="shared" si="0"/>
        <v>32</v>
      </c>
      <c r="M36" s="212"/>
    </row>
    <row r="37" spans="1:13" ht="15.75" customHeight="1" x14ac:dyDescent="0.25">
      <c r="A37" s="211"/>
      <c r="B37" s="221"/>
      <c r="C37" s="221"/>
      <c r="D37" s="213">
        <v>7</v>
      </c>
      <c r="E37" s="213">
        <v>2</v>
      </c>
      <c r="F37" s="214">
        <v>41</v>
      </c>
      <c r="G37" s="212" t="str">
        <f>+VLOOKUP(F37,Participants!$A$1:$F$1449,2,FALSE)</f>
        <v>Hunter Drugatz</v>
      </c>
      <c r="H37" s="212" t="str">
        <f>+VLOOKUP(F37,Participants!$A$1:$F$1449,4,FALSE)</f>
        <v>BFS</v>
      </c>
      <c r="I37" s="212" t="str">
        <f>+VLOOKUP(F37,Participants!$A$1:$F$1449,5,FALSE)</f>
        <v>M</v>
      </c>
      <c r="J37" s="212">
        <f>+VLOOKUP(F37,Participants!$A$1:$F$1449,3,FALSE)</f>
        <v>4</v>
      </c>
      <c r="K37" s="212" t="str">
        <f>+VLOOKUP(F37,Participants!$A$1:$G$1449,7,FALSE)</f>
        <v>DEV BOYS</v>
      </c>
      <c r="L37" s="220">
        <f t="shared" si="0"/>
        <v>33</v>
      </c>
      <c r="M37" s="212"/>
    </row>
    <row r="38" spans="1:13" ht="15.75" customHeight="1" x14ac:dyDescent="0.25">
      <c r="A38" s="216"/>
      <c r="B38" s="217"/>
      <c r="C38" s="217"/>
      <c r="D38" s="218">
        <v>7</v>
      </c>
      <c r="E38" s="218">
        <v>2</v>
      </c>
      <c r="F38" s="219">
        <v>601</v>
      </c>
      <c r="G38" s="218" t="e">
        <f>+VLOOKUP(F40:F41,Participants!$A$1:$F$1449,2,FALSE)</f>
        <v>#VALUE!</v>
      </c>
      <c r="H38" s="218" t="e">
        <f>+VLOOKUP(F40:F41,Participants!$A$1:$F$1449,4,FALSE)</f>
        <v>#VALUE!</v>
      </c>
      <c r="I38" s="218" t="e">
        <f>+VLOOKUP(F40:F41,Participants!$A$1:$F$1449,5,FALSE)</f>
        <v>#VALUE!</v>
      </c>
      <c r="J38" s="218" t="e">
        <f>+VLOOKUP(F40:F41,Participants!$A$1:$F$1449,3,FALSE)</f>
        <v>#VALUE!</v>
      </c>
      <c r="K38" s="218" t="e">
        <f>+VLOOKUP(F40:F41,Participants!$A$1:$G$1449,7,FALSE)</f>
        <v>#VALUE!</v>
      </c>
      <c r="L38" s="220">
        <f t="shared" si="0"/>
        <v>34</v>
      </c>
      <c r="M38" s="218"/>
    </row>
    <row r="39" spans="1:13" ht="15.75" customHeight="1" x14ac:dyDescent="0.25">
      <c r="A39" s="222"/>
      <c r="B39" s="233"/>
      <c r="C39" s="233"/>
      <c r="D39" s="234">
        <v>6</v>
      </c>
      <c r="E39" s="234">
        <v>9</v>
      </c>
      <c r="F39" s="235">
        <v>657</v>
      </c>
      <c r="G39" s="212" t="str">
        <f>+VLOOKUP(F37:F39,Participants!$A$1:$F$1449,2,FALSE)</f>
        <v>Boston Dorfner</v>
      </c>
      <c r="H39" s="212" t="str">
        <f>+VLOOKUP(F37:F39,Participants!$A$1:$F$1449,4,FALSE)</f>
        <v>SYL</v>
      </c>
      <c r="I39" s="223" t="str">
        <f>+VLOOKUP(F37:F39,Participants!$A$1:$F$1449,5,FALSE)</f>
        <v>M</v>
      </c>
      <c r="J39" s="212">
        <f>+VLOOKUP(F37:F39,Participants!$A$1:$F$1449,3,FALSE)</f>
        <v>3</v>
      </c>
      <c r="K39" s="212" t="str">
        <f>+VLOOKUP(F37:F39,Participants!$A$1:$G$1449,7,FALSE)</f>
        <v>DEV BOYS</v>
      </c>
      <c r="L39" s="220">
        <f t="shared" si="0"/>
        <v>35</v>
      </c>
      <c r="M39" s="212"/>
    </row>
    <row r="40" spans="1:13" ht="15.75" customHeight="1" x14ac:dyDescent="0.25">
      <c r="A40" s="229"/>
      <c r="B40" s="236"/>
      <c r="C40" s="236"/>
      <c r="D40" s="237">
        <v>6</v>
      </c>
      <c r="E40" s="237">
        <v>6</v>
      </c>
      <c r="F40" s="238">
        <v>797</v>
      </c>
      <c r="G40" s="218" t="str">
        <f>+VLOOKUP(F38:F40,Participants!$A$1:$F$1449,2,FALSE)</f>
        <v>Logan Sevin</v>
      </c>
      <c r="H40" s="218" t="str">
        <f>+VLOOKUP(F38:F40,Participants!$A$1:$F$1449,4,FALSE)</f>
        <v>SRT</v>
      </c>
      <c r="I40" s="218" t="str">
        <f>+VLOOKUP(F38:F40,Participants!$A$1:$F$1449,5,FALSE)</f>
        <v>M</v>
      </c>
      <c r="J40" s="218">
        <f>+VLOOKUP(F38:F40,Participants!$A$1:$F$1449,3,FALSE)</f>
        <v>2</v>
      </c>
      <c r="K40" s="218" t="str">
        <f>+VLOOKUP(F38:F40,Participants!$A$1:$G$1449,7,FALSE)</f>
        <v>DEV BOYS</v>
      </c>
      <c r="L40" s="220">
        <f t="shared" si="0"/>
        <v>36</v>
      </c>
      <c r="M40" s="218"/>
    </row>
    <row r="41" spans="1:13" ht="15.75" customHeight="1" x14ac:dyDescent="0.25">
      <c r="A41" s="211"/>
      <c r="B41" s="239"/>
      <c r="C41" s="239"/>
      <c r="D41" s="240">
        <v>6</v>
      </c>
      <c r="E41" s="240">
        <v>5</v>
      </c>
      <c r="F41" s="235">
        <v>116</v>
      </c>
      <c r="G41" s="212" t="str">
        <f>+VLOOKUP(F41,Participants!$A$1:$F$1449,2,FALSE)</f>
        <v>Oliver Bodart</v>
      </c>
      <c r="H41" s="212" t="str">
        <f>+VLOOKUP(F41,Participants!$A$1:$F$1449,4,FALSE)</f>
        <v>JFK</v>
      </c>
      <c r="I41" s="212" t="str">
        <f>+VLOOKUP(F41,Participants!$A$1:$F$1449,5,FALSE)</f>
        <v>M</v>
      </c>
      <c r="J41" s="212">
        <f>+VLOOKUP(F41,Participants!$A$1:$F$1449,3,FALSE)</f>
        <v>3</v>
      </c>
      <c r="K41" s="212" t="str">
        <f>+VLOOKUP(F41,Participants!$A$1:$G$1449,7,FALSE)</f>
        <v>DEV BOYS</v>
      </c>
      <c r="L41" s="220">
        <f t="shared" si="0"/>
        <v>37</v>
      </c>
      <c r="M41" s="212"/>
    </row>
    <row r="42" spans="1:13" ht="15.75" customHeight="1" x14ac:dyDescent="0.25">
      <c r="A42" s="229"/>
      <c r="B42" s="241"/>
      <c r="C42" s="241"/>
      <c r="D42" s="237">
        <v>6</v>
      </c>
      <c r="E42" s="237">
        <v>4</v>
      </c>
      <c r="F42" s="238">
        <v>981</v>
      </c>
      <c r="G42" s="218" t="str">
        <f>+VLOOKUP(F40:F42,Participants!$A$1:$F$1449,2,FALSE)</f>
        <v>Aiden Barrett</v>
      </c>
      <c r="H42" s="218" t="str">
        <f>+VLOOKUP(F40:F42,Participants!$A$1:$F$1449,4,FALSE)</f>
        <v>GAB</v>
      </c>
      <c r="I42" s="218" t="str">
        <f>+VLOOKUP(F40:F42,Participants!$A$1:$F$1449,5,FALSE)</f>
        <v>M</v>
      </c>
      <c r="J42" s="218">
        <f>+VLOOKUP(F40:F42,Participants!$A$1:$F$1449,3,FALSE)</f>
        <v>4</v>
      </c>
      <c r="K42" s="218" t="str">
        <f>+VLOOKUP(F40:F42,Participants!$A$1:$G$1449,7,FALSE)</f>
        <v>DEV BOYS</v>
      </c>
      <c r="L42" s="220">
        <f t="shared" si="0"/>
        <v>38</v>
      </c>
      <c r="M42" s="218"/>
    </row>
    <row r="43" spans="1:13" ht="15.75" customHeight="1" x14ac:dyDescent="0.25">
      <c r="A43" s="230"/>
      <c r="B43" s="242"/>
      <c r="C43" s="242"/>
      <c r="D43" s="240">
        <v>6</v>
      </c>
      <c r="E43" s="240">
        <v>4</v>
      </c>
      <c r="F43" s="235">
        <v>540</v>
      </c>
      <c r="G43" s="212" t="str">
        <f>+VLOOKUP(F41:F43,Participants!$A$1:$F$1449,2,FALSE)</f>
        <v>Owen McKernan</v>
      </c>
      <c r="H43" s="212" t="str">
        <f>+VLOOKUP(F41:F43,Participants!$A$1:$F$1449,4,FALSE)</f>
        <v>KIL</v>
      </c>
      <c r="I43" s="212" t="str">
        <f>+VLOOKUP(F41:F43,Participants!$A$1:$F$1449,5,FALSE)</f>
        <v>M</v>
      </c>
      <c r="J43" s="212">
        <f>+VLOOKUP(F41:F43,Participants!$A$1:$F$1449,3,FALSE)</f>
        <v>4</v>
      </c>
      <c r="K43" s="212" t="str">
        <f>+VLOOKUP(F41:F43,Participants!$A$1:$G$1449,7,FALSE)</f>
        <v>DEV BOYS</v>
      </c>
      <c r="L43" s="220">
        <f t="shared" si="0"/>
        <v>39</v>
      </c>
      <c r="M43" s="212"/>
    </row>
    <row r="44" spans="1:13" ht="15.75" customHeight="1" x14ac:dyDescent="0.25">
      <c r="A44" s="222"/>
      <c r="B44" s="242"/>
      <c r="C44" s="242"/>
      <c r="D44" s="240">
        <v>6</v>
      </c>
      <c r="E44" s="240">
        <v>4</v>
      </c>
      <c r="F44" s="235">
        <v>658</v>
      </c>
      <c r="G44" s="212" t="str">
        <f>+VLOOKUP(F42:F44,Participants!$A$1:$F$1449,2,FALSE)</f>
        <v>Cayden Johnson</v>
      </c>
      <c r="H44" s="212" t="str">
        <f>+VLOOKUP(F42:F44,Participants!$A$1:$F$1449,4,FALSE)</f>
        <v>SYL</v>
      </c>
      <c r="I44" s="223" t="str">
        <f>+VLOOKUP(F42:F44,Participants!$A$1:$F$1449,5,FALSE)</f>
        <v>M</v>
      </c>
      <c r="J44" s="212">
        <f>+VLOOKUP(F42:F44,Participants!$A$1:$F$1449,3,FALSE)</f>
        <v>3</v>
      </c>
      <c r="K44" s="212" t="str">
        <f>+VLOOKUP(F42:F44,Participants!$A$1:$G$1449,7,FALSE)</f>
        <v>DEV BOYS</v>
      </c>
      <c r="L44" s="220">
        <f t="shared" si="0"/>
        <v>40</v>
      </c>
      <c r="M44" s="212"/>
    </row>
    <row r="45" spans="1:13" ht="15.75" customHeight="1" x14ac:dyDescent="0.25">
      <c r="A45" s="222"/>
      <c r="B45" s="242"/>
      <c r="C45" s="242"/>
      <c r="D45" s="240">
        <v>6</v>
      </c>
      <c r="E45" s="240">
        <v>4</v>
      </c>
      <c r="F45" s="235">
        <v>679</v>
      </c>
      <c r="G45" s="212" t="str">
        <f>+VLOOKUP(F42:F45,Participants!$A$1:$F$1449,2,FALSE)</f>
        <v>Max Goob</v>
      </c>
      <c r="H45" s="212" t="str">
        <f>+VLOOKUP(F42:F45,Participants!$A$1:$F$1449,4,FALSE)</f>
        <v>SYL</v>
      </c>
      <c r="I45" s="212" t="str">
        <f>+VLOOKUP(F42:F45,Participants!$A$1:$F$1449,5,FALSE)</f>
        <v>M</v>
      </c>
      <c r="J45" s="212">
        <f>+VLOOKUP(F42:F45,Participants!$A$1:$F$1449,3,FALSE)</f>
        <v>3</v>
      </c>
      <c r="K45" s="212" t="str">
        <f>+VLOOKUP(F42:F45,Participants!$A$1:$G$1449,7,FALSE)</f>
        <v>DEV BOYS</v>
      </c>
      <c r="L45" s="220">
        <f t="shared" si="0"/>
        <v>41</v>
      </c>
      <c r="M45" s="212"/>
    </row>
    <row r="46" spans="1:13" ht="15.75" customHeight="1" x14ac:dyDescent="0.25">
      <c r="A46" s="211"/>
      <c r="B46" s="243"/>
      <c r="C46" s="243"/>
      <c r="D46" s="240">
        <v>6</v>
      </c>
      <c r="E46" s="240">
        <v>3</v>
      </c>
      <c r="F46" s="235">
        <v>872</v>
      </c>
      <c r="G46" s="212" t="str">
        <f>+VLOOKUP(F44:F46,Participants!$A$1:$F$1449,2,FALSE)</f>
        <v>Wyatt Vogel</v>
      </c>
      <c r="H46" s="212" t="str">
        <f>+VLOOKUP(F44:F46,Participants!$A$1:$F$1449,4,FALSE)</f>
        <v>NAM</v>
      </c>
      <c r="I46" s="212" t="str">
        <f>+VLOOKUP(F44:F46,Participants!$A$1:$F$1449,5,FALSE)</f>
        <v>M</v>
      </c>
      <c r="J46" s="212">
        <f>+VLOOKUP(F44:F46,Participants!$A$1:$F$1449,3,FALSE)</f>
        <v>4</v>
      </c>
      <c r="K46" s="212" t="str">
        <f>+VLOOKUP(F44:F46,Participants!$A$1:$G$1449,7,FALSE)</f>
        <v>DEV BOYS</v>
      </c>
      <c r="L46" s="220">
        <f t="shared" si="0"/>
        <v>42</v>
      </c>
      <c r="M46" s="212"/>
    </row>
    <row r="47" spans="1:13" ht="15.75" customHeight="1" x14ac:dyDescent="0.25">
      <c r="A47" s="230"/>
      <c r="B47" s="242"/>
      <c r="C47" s="242"/>
      <c r="D47" s="240">
        <v>6</v>
      </c>
      <c r="E47" s="240">
        <v>3</v>
      </c>
      <c r="F47" s="235">
        <v>534</v>
      </c>
      <c r="G47" s="212" t="str">
        <f>+VLOOKUP(F45:F47,Participants!$A$1:$F$1449,2,FALSE)</f>
        <v>Matthew Myers</v>
      </c>
      <c r="H47" s="212" t="str">
        <f>+VLOOKUP(F45:F47,Participants!$A$1:$F$1449,4,FALSE)</f>
        <v>KIL</v>
      </c>
      <c r="I47" s="212" t="str">
        <f>+VLOOKUP(F45:F47,Participants!$A$1:$F$1449,5,FALSE)</f>
        <v>M</v>
      </c>
      <c r="J47" s="212">
        <f>+VLOOKUP(F45:F47,Participants!$A$1:$F$1449,3,FALSE)</f>
        <v>3</v>
      </c>
      <c r="K47" s="212" t="str">
        <f>+VLOOKUP(F45:F47,Participants!$A$1:$G$1449,7,FALSE)</f>
        <v>DEV BOYS</v>
      </c>
      <c r="L47" s="220">
        <f t="shared" si="0"/>
        <v>43</v>
      </c>
      <c r="M47" s="212"/>
    </row>
    <row r="48" spans="1:13" ht="15.75" customHeight="1" x14ac:dyDescent="0.25">
      <c r="A48" s="211"/>
      <c r="B48" s="239"/>
      <c r="C48" s="239"/>
      <c r="D48" s="240">
        <v>6</v>
      </c>
      <c r="E48" s="240">
        <v>0</v>
      </c>
      <c r="F48" s="235">
        <v>692</v>
      </c>
      <c r="G48" s="212" t="str">
        <f>+VLOOKUP(F48,Participants!$A$1:$F$1449,2,FALSE)</f>
        <v>Mateo Saspe</v>
      </c>
      <c r="H48" s="212" t="str">
        <f>+VLOOKUP(F48,Participants!$A$1:$F$1449,4,FALSE)</f>
        <v>BCS</v>
      </c>
      <c r="I48" s="212" t="str">
        <f>+VLOOKUP(F48,Participants!$A$1:$F$1449,5,FALSE)</f>
        <v>M</v>
      </c>
      <c r="J48" s="212">
        <f>+VLOOKUP(F48,Participants!$A$1:$F$1449,3,FALSE)</f>
        <v>3</v>
      </c>
      <c r="K48" s="212" t="str">
        <f>+VLOOKUP(F48,Participants!$A$1:$G$1449,7,FALSE)</f>
        <v>DEV BOYS</v>
      </c>
      <c r="L48" s="220">
        <f t="shared" si="0"/>
        <v>44</v>
      </c>
      <c r="M48" s="212"/>
    </row>
    <row r="49" spans="1:13" ht="15.75" customHeight="1" x14ac:dyDescent="0.25">
      <c r="A49" s="229"/>
      <c r="B49" s="236"/>
      <c r="C49" s="236"/>
      <c r="D49" s="237">
        <v>6</v>
      </c>
      <c r="E49" s="237">
        <v>0</v>
      </c>
      <c r="F49" s="238">
        <v>982</v>
      </c>
      <c r="G49" s="218" t="str">
        <f>+VLOOKUP(F47:F49,Participants!$A$1:$F$1449,2,FALSE)</f>
        <v>Andrew Callaghan</v>
      </c>
      <c r="H49" s="218" t="str">
        <f>+VLOOKUP(F47:F49,Participants!$A$1:$F$1449,4,FALSE)</f>
        <v>GAB</v>
      </c>
      <c r="I49" s="218" t="str">
        <f>+VLOOKUP(F47:F49,Participants!$A$1:$F$1449,5,FALSE)</f>
        <v>M</v>
      </c>
      <c r="J49" s="218">
        <f>+VLOOKUP(F47:F49,Participants!$A$1:$F$1449,3,FALSE)</f>
        <v>4</v>
      </c>
      <c r="K49" s="218" t="str">
        <f>+VLOOKUP(F47:F49,Participants!$A$1:$G$1449,7,FALSE)</f>
        <v>DEV BOYS</v>
      </c>
      <c r="L49" s="220">
        <f t="shared" si="0"/>
        <v>45</v>
      </c>
      <c r="M49" s="218"/>
    </row>
    <row r="50" spans="1:13" ht="15.75" customHeight="1" x14ac:dyDescent="0.25">
      <c r="A50" s="229"/>
      <c r="B50" s="236"/>
      <c r="C50" s="236"/>
      <c r="D50" s="237">
        <v>6</v>
      </c>
      <c r="E50" s="237">
        <v>0</v>
      </c>
      <c r="F50" s="238">
        <v>791</v>
      </c>
      <c r="G50" s="218" t="str">
        <f>+VLOOKUP(F48:F50,Participants!$A$1:$F$1449,2,FALSE)</f>
        <v>Evan Tulenko</v>
      </c>
      <c r="H50" s="218" t="str">
        <f>+VLOOKUP(F48:F50,Participants!$A$1:$F$1449,4,FALSE)</f>
        <v>SRT</v>
      </c>
      <c r="I50" s="218" t="str">
        <f>+VLOOKUP(F48:F50,Participants!$A$1:$F$1449,5,FALSE)</f>
        <v>M</v>
      </c>
      <c r="J50" s="218">
        <f>+VLOOKUP(F48:F50,Participants!$A$1:$F$1449,3,FALSE)</f>
        <v>1</v>
      </c>
      <c r="K50" s="218" t="str">
        <f>+VLOOKUP(F48:F50,Participants!$A$1:$G$1449,7,FALSE)</f>
        <v>DEV BOYS</v>
      </c>
      <c r="L50" s="220">
        <f t="shared" si="0"/>
        <v>46</v>
      </c>
      <c r="M50" s="218"/>
    </row>
    <row r="51" spans="1:13" ht="15.75" customHeight="1" x14ac:dyDescent="0.25">
      <c r="A51" s="216"/>
      <c r="B51" s="236"/>
      <c r="C51" s="236"/>
      <c r="D51" s="237">
        <v>5</v>
      </c>
      <c r="E51" s="237">
        <v>8</v>
      </c>
      <c r="F51" s="238">
        <v>444</v>
      </c>
      <c r="G51" s="218" t="str">
        <f>+VLOOKUP(F51,Participants!$A$1:$F$1449,2,FALSE)</f>
        <v>John Howe</v>
      </c>
      <c r="H51" s="218" t="str">
        <f>+VLOOKUP(F51,Participants!$A$1:$F$1449,4,FALSE)</f>
        <v>CDT</v>
      </c>
      <c r="I51" s="218" t="str">
        <f>+VLOOKUP(F51,Participants!$A$1:$F$1449,5,FALSE)</f>
        <v>M</v>
      </c>
      <c r="J51" s="218">
        <f>+VLOOKUP(F51,Participants!$A$1:$F$1449,3,FALSE)</f>
        <v>2</v>
      </c>
      <c r="K51" s="218" t="str">
        <f>+VLOOKUP(F51,Participants!$A$1:$G$1449,7,FALSE)</f>
        <v>DEV BOYS</v>
      </c>
      <c r="L51" s="220">
        <f t="shared" si="0"/>
        <v>47</v>
      </c>
      <c r="M51" s="218"/>
    </row>
    <row r="52" spans="1:13" ht="15.75" customHeight="1" x14ac:dyDescent="0.25">
      <c r="A52" s="222"/>
      <c r="B52" s="244"/>
      <c r="C52" s="244"/>
      <c r="D52" s="240">
        <v>5</v>
      </c>
      <c r="E52" s="240">
        <v>7</v>
      </c>
      <c r="F52" s="235">
        <v>649</v>
      </c>
      <c r="G52" s="212" t="str">
        <f>+VLOOKUP(F50:F52,Participants!$A$1:$F$1449,2,FALSE)</f>
        <v>Cole Donnelly</v>
      </c>
      <c r="H52" s="212" t="str">
        <f>+VLOOKUP(F50:F52,Participants!$A$1:$F$1449,4,FALSE)</f>
        <v>SYL</v>
      </c>
      <c r="I52" s="223" t="str">
        <f>+VLOOKUP(F50:F52,Participants!$A$1:$F$1449,5,FALSE)</f>
        <v>M</v>
      </c>
      <c r="J52" s="212">
        <f>+VLOOKUP(F50:F52,Participants!$A$1:$F$1449,3,FALSE)</f>
        <v>1</v>
      </c>
      <c r="K52" s="212" t="str">
        <f>+VLOOKUP(F50:F52,Participants!$A$1:$G$1449,7,FALSE)</f>
        <v>DEV BOYS</v>
      </c>
      <c r="L52" s="220">
        <f t="shared" si="0"/>
        <v>48</v>
      </c>
      <c r="M52" s="212"/>
    </row>
    <row r="53" spans="1:13" ht="15.75" customHeight="1" x14ac:dyDescent="0.25">
      <c r="A53" s="216"/>
      <c r="B53" s="245"/>
      <c r="C53" s="245"/>
      <c r="D53" s="237">
        <v>5</v>
      </c>
      <c r="E53" s="237">
        <v>6</v>
      </c>
      <c r="F53" s="238">
        <v>313</v>
      </c>
      <c r="G53" s="218" t="str">
        <f>+VLOOKUP(F53,Participants!$A$1:$F$1449,2,FALSE)</f>
        <v>Thomas Bainbridge</v>
      </c>
      <c r="H53" s="218" t="str">
        <f>+VLOOKUP(F53,Participants!$A$1:$F$1449,4,FALSE)</f>
        <v>BTA</v>
      </c>
      <c r="I53" s="218" t="str">
        <f>+VLOOKUP(F53,Participants!$A$1:$F$1449,5,FALSE)</f>
        <v>M</v>
      </c>
      <c r="J53" s="218">
        <f>+VLOOKUP(F53,Participants!$A$1:$F$1449,3,FALSE)</f>
        <v>4</v>
      </c>
      <c r="K53" s="218" t="str">
        <f>+VLOOKUP(F53,Participants!$A$1:$G$1449,7,FALSE)</f>
        <v>DEV BOYS</v>
      </c>
      <c r="L53" s="220">
        <f t="shared" si="0"/>
        <v>49</v>
      </c>
      <c r="M53" s="218"/>
    </row>
    <row r="54" spans="1:13" ht="15.75" customHeight="1" x14ac:dyDescent="0.25">
      <c r="A54" s="211"/>
      <c r="B54" s="242"/>
      <c r="C54" s="242"/>
      <c r="D54" s="240">
        <v>5</v>
      </c>
      <c r="E54" s="240">
        <v>1</v>
      </c>
      <c r="F54" s="235">
        <v>871</v>
      </c>
      <c r="G54" s="212" t="str">
        <f>+VLOOKUP(F52:F54,Participants!$A$1:$F$1449,2,FALSE)</f>
        <v>Ryan Loughran</v>
      </c>
      <c r="H54" s="212" t="str">
        <f>+VLOOKUP(F52:F54,Participants!$A$1:$F$1449,4,FALSE)</f>
        <v>NAM</v>
      </c>
      <c r="I54" s="212" t="str">
        <f>+VLOOKUP(F52:F54,Participants!$A$1:$F$1449,5,FALSE)</f>
        <v>M</v>
      </c>
      <c r="J54" s="212">
        <f>+VLOOKUP(F52:F54,Participants!$A$1:$F$1449,3,FALSE)</f>
        <v>4</v>
      </c>
      <c r="K54" s="212" t="str">
        <f>+VLOOKUP(F52:F54,Participants!$A$1:$G$1449,7,FALSE)</f>
        <v>DEV BOYS</v>
      </c>
      <c r="L54" s="220">
        <f t="shared" si="0"/>
        <v>50</v>
      </c>
      <c r="M54" s="212"/>
    </row>
    <row r="55" spans="1:13" ht="15.75" customHeight="1" x14ac:dyDescent="0.25">
      <c r="A55" s="216"/>
      <c r="B55" s="245"/>
      <c r="C55" s="245"/>
      <c r="D55" s="237">
        <v>4</v>
      </c>
      <c r="E55" s="237">
        <v>10</v>
      </c>
      <c r="F55" s="238">
        <v>446</v>
      </c>
      <c r="G55" s="218" t="str">
        <f>+VLOOKUP(F55,Participants!$A$1:$F$1449,2,FALSE)</f>
        <v>Nate Tunno</v>
      </c>
      <c r="H55" s="218" t="str">
        <f>+VLOOKUP(F55,Participants!$A$1:$F$1449,4,FALSE)</f>
        <v>CDT</v>
      </c>
      <c r="I55" s="218" t="str">
        <f>+VLOOKUP(F55,Participants!$A$1:$F$1449,5,FALSE)</f>
        <v>M</v>
      </c>
      <c r="J55" s="218">
        <f>+VLOOKUP(F55,Participants!$A$1:$F$1449,3,FALSE)</f>
        <v>3</v>
      </c>
      <c r="K55" s="218" t="str">
        <f>+VLOOKUP(F55,Participants!$A$1:$G$1449,7,FALSE)</f>
        <v>DEV BOYS</v>
      </c>
      <c r="L55" s="220">
        <f t="shared" si="0"/>
        <v>51</v>
      </c>
      <c r="M55" s="218"/>
    </row>
    <row r="56" spans="1:13" ht="15.75" customHeight="1" x14ac:dyDescent="0.25">
      <c r="A56" s="211"/>
      <c r="B56" s="242"/>
      <c r="C56" s="242"/>
      <c r="D56" s="240">
        <v>4</v>
      </c>
      <c r="E56" s="240">
        <v>8</v>
      </c>
      <c r="F56" s="235">
        <v>738</v>
      </c>
      <c r="G56" s="212" t="str">
        <f>+VLOOKUP(F56,Participants!$A$1:$F$1449,2,FALSE)</f>
        <v>Jack Hoerster</v>
      </c>
      <c r="H56" s="212" t="str">
        <f>+VLOOKUP(F56,Participants!$A$1:$F$1449,4,FALSE)</f>
        <v>HCA</v>
      </c>
      <c r="I56" s="212" t="str">
        <f>+VLOOKUP(F56,Participants!$A$1:$F$1449,5,FALSE)</f>
        <v>M</v>
      </c>
      <c r="J56" s="212">
        <f>+VLOOKUP(F56,Participants!$A$1:$F$1449,3,FALSE)</f>
        <v>4</v>
      </c>
      <c r="K56" s="212" t="str">
        <f>+VLOOKUP(F56,Participants!$A$1:$G$1449,7,FALSE)</f>
        <v>DEV BOYS</v>
      </c>
      <c r="L56" s="220">
        <f t="shared" si="0"/>
        <v>52</v>
      </c>
      <c r="M56" s="212"/>
    </row>
    <row r="57" spans="1:13" ht="15.75" customHeight="1" x14ac:dyDescent="0.25">
      <c r="A57" s="232"/>
      <c r="B57" s="245"/>
      <c r="C57" s="245"/>
      <c r="D57" s="237">
        <v>4</v>
      </c>
      <c r="E57" s="237">
        <v>8</v>
      </c>
      <c r="F57" s="238">
        <v>498</v>
      </c>
      <c r="G57" s="218" t="str">
        <f>+VLOOKUP(F55:F57,Participants!$A$1:$F$1449,2,FALSE)</f>
        <v>Michael Vogel</v>
      </c>
      <c r="H57" s="218" t="str">
        <f>+VLOOKUP(F55:F57,Participants!$A$1:$F$1449,4,FALSE)</f>
        <v>ANN</v>
      </c>
      <c r="I57" s="218" t="str">
        <f>+VLOOKUP(F55:F57,Participants!$A$1:$F$1449,5,FALSE)</f>
        <v>M</v>
      </c>
      <c r="J57" s="218">
        <f>+VLOOKUP(F55:F57,Participants!$A$1:$F$1449,3,FALSE)</f>
        <v>5</v>
      </c>
      <c r="K57" s="218" t="str">
        <f>+VLOOKUP(F55:F57,Participants!$A$1:$G$1449,7,FALSE)</f>
        <v>JV BOYS</v>
      </c>
      <c r="L57" s="220">
        <f t="shared" si="0"/>
        <v>53</v>
      </c>
      <c r="M57" s="218"/>
    </row>
    <row r="58" spans="1:13" ht="15.75" customHeight="1" x14ac:dyDescent="0.25">
      <c r="A58" s="229"/>
      <c r="B58" s="236"/>
      <c r="C58" s="236"/>
      <c r="D58" s="237">
        <v>4</v>
      </c>
      <c r="E58" s="237">
        <v>8</v>
      </c>
      <c r="F58" s="238">
        <v>792</v>
      </c>
      <c r="G58" s="218" t="str">
        <f>+VLOOKUP(F56:F58,Participants!$A$1:$F$1449,2,FALSE)</f>
        <v>Sam Dumblosky</v>
      </c>
      <c r="H58" s="218" t="str">
        <f>+VLOOKUP(F56:F58,Participants!$A$1:$F$1449,4,FALSE)</f>
        <v>SRT</v>
      </c>
      <c r="I58" s="218" t="str">
        <f>+VLOOKUP(F56:F58,Participants!$A$1:$F$1449,5,FALSE)</f>
        <v>M</v>
      </c>
      <c r="J58" s="218">
        <f>+VLOOKUP(F56:F58,Participants!$A$1:$F$1449,3,FALSE)</f>
        <v>1</v>
      </c>
      <c r="K58" s="218" t="str">
        <f>+VLOOKUP(F56:F58,Participants!$A$1:$G$1449,7,FALSE)</f>
        <v>DEV BOYS</v>
      </c>
      <c r="L58" s="220">
        <f t="shared" si="0"/>
        <v>54</v>
      </c>
      <c r="M58" s="218"/>
    </row>
    <row r="59" spans="1:13" ht="15.75" customHeight="1" x14ac:dyDescent="0.25">
      <c r="A59" s="211"/>
      <c r="B59" s="239"/>
      <c r="C59" s="239"/>
      <c r="D59" s="240">
        <v>4</v>
      </c>
      <c r="E59" s="240">
        <v>7</v>
      </c>
      <c r="F59" s="235">
        <v>865</v>
      </c>
      <c r="G59" s="212" t="str">
        <f>+VLOOKUP(F57:F59,Participants!$A$1:$F$1449,2,FALSE)</f>
        <v>Michael Kiss</v>
      </c>
      <c r="H59" s="212" t="str">
        <f>+VLOOKUP(F57:F59,Participants!$A$1:$F$1449,4,FALSE)</f>
        <v>NAM</v>
      </c>
      <c r="I59" s="212" t="str">
        <f>+VLOOKUP(F57:F59,Participants!$A$1:$F$1449,5,FALSE)</f>
        <v>M</v>
      </c>
      <c r="J59" s="212">
        <f>+VLOOKUP(F57:F59,Participants!$A$1:$F$1449,3,FALSE)</f>
        <v>2</v>
      </c>
      <c r="K59" s="212" t="str">
        <f>+VLOOKUP(F57:F59,Participants!$A$1:$G$1449,7,FALSE)</f>
        <v>DEV BOYS</v>
      </c>
      <c r="L59" s="220">
        <f t="shared" si="0"/>
        <v>55</v>
      </c>
      <c r="M59" s="212"/>
    </row>
    <row r="60" spans="1:13" ht="15.75" customHeight="1" x14ac:dyDescent="0.25">
      <c r="A60" s="232"/>
      <c r="B60" s="236"/>
      <c r="C60" s="236"/>
      <c r="D60" s="237">
        <v>3</v>
      </c>
      <c r="E60" s="237">
        <v>11</v>
      </c>
      <c r="F60" s="238">
        <v>490</v>
      </c>
      <c r="G60" s="218" t="str">
        <f>+VLOOKUP(F58:F60,Participants!$A$1:$F$1449,2,FALSE)</f>
        <v>Owen Malacki</v>
      </c>
      <c r="H60" s="218" t="str">
        <f>+VLOOKUP(F58:F60,Participants!$A$1:$F$1449,4,FALSE)</f>
        <v>ANN</v>
      </c>
      <c r="I60" s="218" t="str">
        <f>+VLOOKUP(F58:F60,Participants!$A$1:$F$1449,5,FALSE)</f>
        <v>M</v>
      </c>
      <c r="J60" s="218">
        <f>+VLOOKUP(F58:F60,Participants!$A$1:$F$1449,3,FALSE)</f>
        <v>2</v>
      </c>
      <c r="K60" s="218" t="str">
        <f>+VLOOKUP(F58:F60,Participants!$A$1:$G$1449,7,FALSE)</f>
        <v>DEV BOYS</v>
      </c>
      <c r="L60" s="220">
        <f t="shared" si="0"/>
        <v>56</v>
      </c>
      <c r="M60" s="218"/>
    </row>
    <row r="61" spans="1:13" ht="15.75" customHeight="1" x14ac:dyDescent="0.25">
      <c r="A61" s="103"/>
      <c r="B61" s="109"/>
      <c r="C61" s="109"/>
      <c r="D61" s="111"/>
      <c r="E61" s="111"/>
      <c r="F61" s="112"/>
      <c r="G61" s="104" t="e">
        <f>+VLOOKUP(F61,Participants!$A$1:$F$1449,2,FALSE)</f>
        <v>#N/A</v>
      </c>
      <c r="H61" s="104" t="e">
        <f>+VLOOKUP(F61,Participants!$A$1:$F$1449,4,FALSE)</f>
        <v>#N/A</v>
      </c>
      <c r="I61" s="104" t="e">
        <f>+VLOOKUP(F61,Participants!$A$1:$F$1449,5,FALSE)</f>
        <v>#N/A</v>
      </c>
      <c r="J61" s="104" t="e">
        <f>+VLOOKUP(F61,Participants!$A$1:$F$1449,3,FALSE)</f>
        <v>#N/A</v>
      </c>
      <c r="K61" s="104" t="e">
        <f>+VLOOKUP(F61,Participants!$A$1:$G$1449,7,FALSE)</f>
        <v>#N/A</v>
      </c>
      <c r="L61" s="106"/>
      <c r="M61" s="104"/>
    </row>
    <row r="62" spans="1:13" ht="15.75" customHeight="1" x14ac:dyDescent="0.25">
      <c r="A62" s="119"/>
      <c r="B62" s="110"/>
      <c r="C62" s="110"/>
      <c r="D62" s="113"/>
      <c r="E62" s="113"/>
      <c r="F62" s="114"/>
      <c r="G62" s="102" t="e">
        <f>+VLOOKUP(F62:F62,Participants!$A$1:$F$1449,2,FALSE)</f>
        <v>#N/A</v>
      </c>
      <c r="H62" s="102" t="e">
        <f>+VLOOKUP(F62:F62,Participants!$A$1:$F$1449,4,FALSE)</f>
        <v>#N/A</v>
      </c>
      <c r="I62" s="102" t="e">
        <f>+VLOOKUP(F62:F62,Participants!$A$1:$F$1449,5,FALSE)</f>
        <v>#N/A</v>
      </c>
      <c r="J62" s="102" t="e">
        <f>+VLOOKUP(F62:F62,Participants!$A$1:$F$1449,3,FALSE)</f>
        <v>#N/A</v>
      </c>
      <c r="K62" s="102" t="e">
        <f>+VLOOKUP(F62:F62,Participants!$A$1:$G$1449,7,FALSE)</f>
        <v>#N/A</v>
      </c>
      <c r="L62" s="105"/>
      <c r="M62" s="102"/>
    </row>
    <row r="63" spans="1:13" ht="15.75" customHeight="1" x14ac:dyDescent="0.25">
      <c r="A63" s="120" t="s">
        <v>1354</v>
      </c>
      <c r="B63" s="121"/>
      <c r="C63" s="121"/>
      <c r="D63" s="122"/>
      <c r="E63" s="122"/>
      <c r="F63" s="123"/>
      <c r="G63" s="124" t="e">
        <f>+VLOOKUP(F62:F63,Participants!$A$1:$F$1449,2,FALSE)</f>
        <v>#N/A</v>
      </c>
      <c r="H63" s="124" t="e">
        <f>+VLOOKUP(F62:F63,Participants!$A$1:$F$1449,4,FALSE)</f>
        <v>#N/A</v>
      </c>
      <c r="I63" s="124" t="e">
        <f>+VLOOKUP(F62:F63,Participants!$A$1:$F$1449,5,FALSE)</f>
        <v>#N/A</v>
      </c>
      <c r="J63" s="124" t="e">
        <f>+VLOOKUP(F62:F63,Participants!$A$1:$F$1449,3,FALSE)</f>
        <v>#N/A</v>
      </c>
      <c r="K63" s="124" t="e">
        <f>+VLOOKUP(F62:F63,Participants!$A$1:$G$1449,7,FALSE)</f>
        <v>#N/A</v>
      </c>
      <c r="L63" s="125"/>
      <c r="M63" s="124"/>
    </row>
    <row r="64" spans="1:13" ht="15.75" customHeight="1" x14ac:dyDescent="0.25">
      <c r="A64" s="186" t="s">
        <v>1300</v>
      </c>
      <c r="B64" s="207"/>
      <c r="C64" s="207"/>
      <c r="D64" s="205">
        <v>10</v>
      </c>
      <c r="E64" s="205">
        <v>9</v>
      </c>
      <c r="F64" s="200">
        <v>14</v>
      </c>
      <c r="G64" s="187" t="str">
        <f>+VLOOKUP(F62:F64,Participants!$A$1:$F$1449,2,FALSE)</f>
        <v>Anna Lazzara</v>
      </c>
      <c r="H64" s="187" t="str">
        <f>+VLOOKUP(F62:F64,Participants!$A$1:$F$1449,4,FALSE)</f>
        <v>BFS</v>
      </c>
      <c r="I64" s="187" t="str">
        <f>+VLOOKUP(F62:F64,Participants!$A$1:$F$1449,5,FALSE)</f>
        <v>F</v>
      </c>
      <c r="J64" s="187">
        <f>+VLOOKUP(F62:F64,Participants!$A$1:$F$1449,3,FALSE)</f>
        <v>3</v>
      </c>
      <c r="K64" s="187" t="str">
        <f>+VLOOKUP(F62:F64,Participants!$A$1:$G$1449,7,FALSE)</f>
        <v>DEV GIRLS</v>
      </c>
      <c r="L64" s="188">
        <v>1</v>
      </c>
      <c r="M64" s="187">
        <v>10</v>
      </c>
    </row>
    <row r="65" spans="1:27" ht="15.75" customHeight="1" x14ac:dyDescent="0.25">
      <c r="A65" s="186" t="s">
        <v>1300</v>
      </c>
      <c r="B65" s="207"/>
      <c r="C65" s="207"/>
      <c r="D65" s="205">
        <v>10</v>
      </c>
      <c r="E65" s="205">
        <v>9</v>
      </c>
      <c r="F65" s="200">
        <v>15</v>
      </c>
      <c r="G65" s="187" t="str">
        <f>+VLOOKUP(F63:F65,Participants!$A$1:$F$1449,2,FALSE)</f>
        <v>Audra Lazzara</v>
      </c>
      <c r="H65" s="187" t="str">
        <f>+VLOOKUP(F63:F65,Participants!$A$1:$F$1449,4,FALSE)</f>
        <v>BFS</v>
      </c>
      <c r="I65" s="187" t="str">
        <f>+VLOOKUP(F63:F65,Participants!$A$1:$F$1449,5,FALSE)</f>
        <v>F</v>
      </c>
      <c r="J65" s="187">
        <f>+VLOOKUP(F63:F65,Participants!$A$1:$F$1449,3,FALSE)</f>
        <v>3</v>
      </c>
      <c r="K65" s="187" t="str">
        <f>+VLOOKUP(F63:F65,Participants!$A$1:$G$1449,7,FALSE)</f>
        <v>DEV GIRLS</v>
      </c>
      <c r="L65" s="188">
        <v>1</v>
      </c>
      <c r="M65" s="187">
        <v>8</v>
      </c>
    </row>
    <row r="66" spans="1:27" ht="15.75" customHeight="1" x14ac:dyDescent="0.25">
      <c r="A66" s="189" t="s">
        <v>37</v>
      </c>
      <c r="B66" s="210"/>
      <c r="C66" s="210"/>
      <c r="D66" s="202">
        <v>9</v>
      </c>
      <c r="E66" s="202">
        <v>11</v>
      </c>
      <c r="F66" s="203">
        <v>1042</v>
      </c>
      <c r="G66" s="190" t="str">
        <f>+VLOOKUP(F64:F66,Participants!$A$1:$F$1449,2,FALSE)</f>
        <v>Sophia Saginaw</v>
      </c>
      <c r="H66" s="190" t="str">
        <f>+VLOOKUP(F64:F66,Participants!$A$1:$F$1449,4,FALSE)</f>
        <v>HTS</v>
      </c>
      <c r="I66" s="190" t="str">
        <f>+VLOOKUP(F64:F66,Participants!$A$1:$F$1449,5,FALSE)</f>
        <v>F</v>
      </c>
      <c r="J66" s="190">
        <f>+VLOOKUP(F64:F66,Participants!$A$1:$F$1449,3,FALSE)</f>
        <v>4</v>
      </c>
      <c r="K66" s="190" t="str">
        <f>+VLOOKUP(F64:F66,Participants!$A$1:$G$1449,7,FALSE)</f>
        <v>DEV GIRLS</v>
      </c>
      <c r="L66" s="191">
        <v>3</v>
      </c>
      <c r="M66" s="190">
        <v>6</v>
      </c>
    </row>
    <row r="67" spans="1:27" ht="15.75" customHeight="1" x14ac:dyDescent="0.25">
      <c r="A67" s="186" t="s">
        <v>1310</v>
      </c>
      <c r="B67" s="207"/>
      <c r="C67" s="207"/>
      <c r="D67" s="205">
        <v>9</v>
      </c>
      <c r="E67" s="205">
        <v>6</v>
      </c>
      <c r="F67" s="200">
        <v>858</v>
      </c>
      <c r="G67" s="187" t="str">
        <f>+VLOOKUP(F65:F67,Participants!$A$1:$F$1449,2,FALSE)</f>
        <v>Brooklyn Morgan</v>
      </c>
      <c r="H67" s="187" t="str">
        <f>+VLOOKUP(F65:F67,Participants!$A$1:$F$1449,4,FALSE)</f>
        <v>NAM</v>
      </c>
      <c r="I67" s="187" t="str">
        <f>+VLOOKUP(F65:F67,Participants!$A$1:$F$1449,5,FALSE)</f>
        <v>F</v>
      </c>
      <c r="J67" s="187">
        <f>+VLOOKUP(F65:F67,Participants!$A$1:$F$1449,3,FALSE)</f>
        <v>4</v>
      </c>
      <c r="K67" s="187" t="str">
        <f>+VLOOKUP(F65:F67,Participants!$A$1:$G$1449,7,FALSE)</f>
        <v>DEV GIRLS</v>
      </c>
      <c r="L67" s="188">
        <v>4</v>
      </c>
      <c r="M67" s="187">
        <v>5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</row>
    <row r="68" spans="1:27" ht="15.75" customHeight="1" x14ac:dyDescent="0.25">
      <c r="A68" s="186" t="s">
        <v>40</v>
      </c>
      <c r="B68" s="204"/>
      <c r="C68" s="204"/>
      <c r="D68" s="205">
        <v>9</v>
      </c>
      <c r="E68" s="205">
        <v>0</v>
      </c>
      <c r="F68" s="200">
        <v>110</v>
      </c>
      <c r="G68" s="187" t="str">
        <f>+VLOOKUP(F66:F68,Participants!$A$1:$F$1449,2,FALSE)</f>
        <v>Kiera Roddy</v>
      </c>
      <c r="H68" s="187" t="str">
        <f>+VLOOKUP(F66:F68,Participants!$A$1:$F$1449,4,FALSE)</f>
        <v>JFK</v>
      </c>
      <c r="I68" s="187" t="str">
        <f>+VLOOKUP(F66:F68,Participants!$A$1:$F$1449,5,FALSE)</f>
        <v>F</v>
      </c>
      <c r="J68" s="187">
        <f>+VLOOKUP(F66:F68,Participants!$A$1:$F$1449,3,FALSE)</f>
        <v>4</v>
      </c>
      <c r="K68" s="187" t="str">
        <f>+VLOOKUP(F66:F68,Participants!$A$1:$G$1449,7,FALSE)</f>
        <v>DEV GIRLS</v>
      </c>
      <c r="L68" s="194">
        <v>5</v>
      </c>
      <c r="M68" s="187">
        <v>4</v>
      </c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</row>
    <row r="69" spans="1:27" ht="15.75" customHeight="1" x14ac:dyDescent="0.25">
      <c r="A69" s="186" t="s">
        <v>1300</v>
      </c>
      <c r="B69" s="204"/>
      <c r="C69" s="204"/>
      <c r="D69" s="205">
        <v>8</v>
      </c>
      <c r="E69" s="205">
        <v>9</v>
      </c>
      <c r="F69" s="200">
        <v>11</v>
      </c>
      <c r="G69" s="187" t="str">
        <f>+VLOOKUP(F67:F69,Participants!$A$1:$F$1449,2,FALSE)</f>
        <v>Madeline Sell</v>
      </c>
      <c r="H69" s="187" t="str">
        <f>+VLOOKUP(F67:F69,Participants!$A$1:$F$1449,4,FALSE)</f>
        <v>BFS</v>
      </c>
      <c r="I69" s="187" t="str">
        <f>+VLOOKUP(F67:F69,Participants!$A$1:$F$1449,5,FALSE)</f>
        <v>F</v>
      </c>
      <c r="J69" s="187">
        <f>+VLOOKUP(F67:F69,Participants!$A$1:$F$1449,3,FALSE)</f>
        <v>2</v>
      </c>
      <c r="K69" s="187" t="str">
        <f>+VLOOKUP(F67:F69,Participants!$A$1:$G$1449,7,FALSE)</f>
        <v>DEV GIRLS</v>
      </c>
      <c r="L69" s="194">
        <v>6</v>
      </c>
      <c r="M69" s="187">
        <v>3</v>
      </c>
    </row>
    <row r="70" spans="1:27" ht="15.75" customHeight="1" x14ac:dyDescent="0.25">
      <c r="A70" s="195" t="s">
        <v>65</v>
      </c>
      <c r="B70" s="204"/>
      <c r="C70" s="204"/>
      <c r="D70" s="205">
        <v>8</v>
      </c>
      <c r="E70" s="205">
        <v>8</v>
      </c>
      <c r="F70" s="200">
        <v>931</v>
      </c>
      <c r="G70" s="187" t="str">
        <f>+VLOOKUP(F68:F70,Participants!$A$1:$F$1449,2,FALSE)</f>
        <v>Kate Giannetta</v>
      </c>
      <c r="H70" s="187" t="str">
        <f>+VLOOKUP(F68:F70,Participants!$A$1:$F$1449,4,FALSE)</f>
        <v>SBS</v>
      </c>
      <c r="I70" s="187" t="str">
        <f>+VLOOKUP(F68:F70,Participants!$A$1:$F$1449,5,FALSE)</f>
        <v>F</v>
      </c>
      <c r="J70" s="187">
        <f>+VLOOKUP(F68:F70,Participants!$A$1:$F$1449,3,FALSE)</f>
        <v>4</v>
      </c>
      <c r="K70" s="187" t="str">
        <f>+VLOOKUP(F68:F70,Participants!$A$1:$G$1449,7,FALSE)</f>
        <v>DEV GIRLS</v>
      </c>
      <c r="L70" s="194">
        <v>7</v>
      </c>
      <c r="M70" s="187">
        <v>2</v>
      </c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</row>
    <row r="71" spans="1:27" ht="15.75" customHeight="1" x14ac:dyDescent="0.25">
      <c r="A71" s="186" t="s">
        <v>1300</v>
      </c>
      <c r="B71" s="246" t="s">
        <v>1372</v>
      </c>
      <c r="C71" s="204"/>
      <c r="D71" s="205">
        <v>8</v>
      </c>
      <c r="E71" s="205">
        <v>5</v>
      </c>
      <c r="F71" s="200">
        <v>8</v>
      </c>
      <c r="G71" s="187" t="str">
        <f>+VLOOKUP(F69:F71,Participants!$A$1:$F$1449,2,FALSE)</f>
        <v>Caroline Sell</v>
      </c>
      <c r="H71" s="187" t="str">
        <f>+VLOOKUP(F69:F71,Participants!$A$1:$F$1449,4,FALSE)</f>
        <v>BFS</v>
      </c>
      <c r="I71" s="187" t="str">
        <f>+VLOOKUP(F69:F71,Participants!$A$1:$F$1449,5,FALSE)</f>
        <v>F</v>
      </c>
      <c r="J71" s="187">
        <f>+VLOOKUP(F69:F71,Participants!$A$1:$F$1449,3,FALSE)</f>
        <v>2</v>
      </c>
      <c r="K71" s="187" t="str">
        <f>+VLOOKUP(F69:F71,Participants!$A$1:$G$1449,7,FALSE)</f>
        <v>DEV GIRLS</v>
      </c>
      <c r="L71" s="194">
        <v>8</v>
      </c>
      <c r="M71" s="187"/>
    </row>
    <row r="72" spans="1:27" ht="15.75" customHeight="1" x14ac:dyDescent="0.25">
      <c r="A72" s="197" t="s">
        <v>68</v>
      </c>
      <c r="B72" s="246" t="s">
        <v>1371</v>
      </c>
      <c r="C72" s="204"/>
      <c r="D72" s="208">
        <v>8</v>
      </c>
      <c r="E72" s="208">
        <v>5</v>
      </c>
      <c r="F72" s="209">
        <v>989</v>
      </c>
      <c r="G72" s="187" t="str">
        <f>+VLOOKUP(F70:F72,Participants!$A$1:$F$1449,2,FALSE)</f>
        <v>Kathryn Raynes</v>
      </c>
      <c r="H72" s="187" t="str">
        <f>+VLOOKUP(F70:F72,Participants!$A$1:$F$1449,4,FALSE)</f>
        <v>GAB</v>
      </c>
      <c r="I72" s="187" t="str">
        <f>+VLOOKUP(F70:F72,Participants!$A$1:$F$1449,5,FALSE)</f>
        <v>F</v>
      </c>
      <c r="J72" s="187">
        <f>+VLOOKUP(F70:F72,Participants!$A$1:$F$1449,3,FALSE)</f>
        <v>4</v>
      </c>
      <c r="K72" s="187" t="str">
        <f>+VLOOKUP(F70:F72,Participants!$A$1:$G$1449,7,FALSE)</f>
        <v>DEV GIRLS</v>
      </c>
      <c r="L72" s="194">
        <v>8</v>
      </c>
      <c r="M72" s="187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spans="1:27" ht="15.75" customHeight="1" x14ac:dyDescent="0.25">
      <c r="A73" s="197" t="s">
        <v>77</v>
      </c>
      <c r="B73" s="247" t="s">
        <v>1370</v>
      </c>
      <c r="C73" s="207"/>
      <c r="D73" s="205">
        <v>8</v>
      </c>
      <c r="E73" s="205">
        <v>5</v>
      </c>
      <c r="F73" s="200">
        <v>523</v>
      </c>
      <c r="G73" s="187" t="str">
        <f>+VLOOKUP(F71:F73,Participants!$A$1:$F$1449,2,FALSE)</f>
        <v>Audrey Wolfe</v>
      </c>
      <c r="H73" s="187" t="str">
        <f>+VLOOKUP(F71:F73,Participants!$A$1:$F$1449,4,FALSE)</f>
        <v>KIL</v>
      </c>
      <c r="I73" s="187" t="str">
        <f>+VLOOKUP(F71:F73,Participants!$A$1:$F$1449,5,FALSE)</f>
        <v>F</v>
      </c>
      <c r="J73" s="187">
        <f>+VLOOKUP(F71:F73,Participants!$A$1:$F$1449,3,FALSE)</f>
        <v>4</v>
      </c>
      <c r="K73" s="187" t="str">
        <f>+VLOOKUP(F71:F73,Participants!$A$1:$G$1449,7,FALSE)</f>
        <v>DEV GIRLS</v>
      </c>
      <c r="L73" s="188">
        <v>8</v>
      </c>
      <c r="M73" s="187">
        <v>1</v>
      </c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</row>
    <row r="74" spans="1:27" ht="15.75" customHeight="1" x14ac:dyDescent="0.25">
      <c r="A74" s="195" t="s">
        <v>40</v>
      </c>
      <c r="B74" s="207"/>
      <c r="C74" s="207"/>
      <c r="D74" s="205">
        <v>8</v>
      </c>
      <c r="E74" s="205">
        <v>4</v>
      </c>
      <c r="F74" s="200">
        <v>111</v>
      </c>
      <c r="G74" s="187" t="str">
        <f>+VLOOKUP(F72:F74,Participants!$A$1:$F$1449,2,FALSE)</f>
        <v>Micha Mariana</v>
      </c>
      <c r="H74" s="187" t="str">
        <f>+VLOOKUP(F72:F74,Participants!$A$1:$F$1449,4,FALSE)</f>
        <v>JFK</v>
      </c>
      <c r="I74" s="187" t="str">
        <f>+VLOOKUP(F72:F74,Participants!$A$1:$F$1449,5,FALSE)</f>
        <v>F</v>
      </c>
      <c r="J74" s="187">
        <f>+VLOOKUP(F72:F74,Participants!$A$1:$F$1449,3,FALSE)</f>
        <v>4</v>
      </c>
      <c r="K74" s="187" t="str">
        <f>+VLOOKUP(F72:F74,Participants!$A$1:$G$1449,7,FALSE)</f>
        <v>DEV GIRLS</v>
      </c>
      <c r="L74" s="188">
        <f>L73+1</f>
        <v>9</v>
      </c>
      <c r="M74" s="187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</row>
    <row r="75" spans="1:27" ht="15.75" customHeight="1" x14ac:dyDescent="0.25">
      <c r="A75" s="196" t="s">
        <v>42</v>
      </c>
      <c r="B75" s="210"/>
      <c r="C75" s="210"/>
      <c r="D75" s="202">
        <v>8</v>
      </c>
      <c r="E75" s="202">
        <v>3</v>
      </c>
      <c r="F75" s="203">
        <v>889</v>
      </c>
      <c r="G75" s="190" t="str">
        <f>+VLOOKUP(F73:F75,Participants!$A$1:$F$1449,2,FALSE)</f>
        <v>Sophia Glosser</v>
      </c>
      <c r="H75" s="190" t="str">
        <f>+VLOOKUP(F73:F75,Participants!$A$1:$F$1449,4,FALSE)</f>
        <v>MOSS</v>
      </c>
      <c r="I75" s="190" t="str">
        <f>+VLOOKUP(F73:F75,Participants!$A$1:$F$1449,5,FALSE)</f>
        <v>F</v>
      </c>
      <c r="J75" s="198">
        <f>+VLOOKUP(F73:F75,Participants!$A$1:$F$1449,3,FALSE)</f>
        <v>4</v>
      </c>
      <c r="K75" s="190" t="str">
        <f>+VLOOKUP(F73:F75,Participants!$A$1:$G$1449,7,FALSE)</f>
        <v>DEV GIRLS</v>
      </c>
      <c r="L75" s="188">
        <f t="shared" ref="L75:L124" si="1">L74+1</f>
        <v>10</v>
      </c>
      <c r="M75" s="190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</row>
    <row r="76" spans="1:27" ht="15.75" customHeight="1" x14ac:dyDescent="0.25">
      <c r="A76" s="195" t="s">
        <v>65</v>
      </c>
      <c r="B76" s="207"/>
      <c r="C76" s="207"/>
      <c r="D76" s="205">
        <v>8</v>
      </c>
      <c r="E76" s="205">
        <v>1</v>
      </c>
      <c r="F76" s="200">
        <v>932</v>
      </c>
      <c r="G76" s="187" t="str">
        <f>+VLOOKUP(F74:F76,Participants!$A$1:$F$1449,2,FALSE)</f>
        <v>McKenzie Page</v>
      </c>
      <c r="H76" s="187" t="str">
        <f>+VLOOKUP(F74:F76,Participants!$A$1:$F$1449,4,FALSE)</f>
        <v>SBS</v>
      </c>
      <c r="I76" s="187" t="str">
        <f>+VLOOKUP(F74:F76,Participants!$A$1:$F$1449,5,FALSE)</f>
        <v>F</v>
      </c>
      <c r="J76" s="187">
        <f>+VLOOKUP(F74:F76,Participants!$A$1:$F$1449,3,FALSE)</f>
        <v>4</v>
      </c>
      <c r="K76" s="187" t="str">
        <f>+VLOOKUP(F74:F76,Participants!$A$1:$G$1449,7,FALSE)</f>
        <v>DEV GIRLS</v>
      </c>
      <c r="L76" s="188">
        <f t="shared" si="1"/>
        <v>11</v>
      </c>
      <c r="M76" s="187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</row>
    <row r="77" spans="1:27" ht="15.75" customHeight="1" x14ac:dyDescent="0.25">
      <c r="A77" s="189" t="s">
        <v>1308</v>
      </c>
      <c r="B77" s="210"/>
      <c r="C77" s="210"/>
      <c r="D77" s="202">
        <v>8</v>
      </c>
      <c r="E77" s="202">
        <v>0</v>
      </c>
      <c r="F77" s="203">
        <v>320</v>
      </c>
      <c r="G77" s="190" t="str">
        <f>+VLOOKUP(F75:F77,Participants!$A$1:$F$1449,2,FALSE)</f>
        <v>Chloe Fettis</v>
      </c>
      <c r="H77" s="190" t="str">
        <f>+VLOOKUP(F75:F77,Participants!$A$1:$F$1449,4,FALSE)</f>
        <v>BTA</v>
      </c>
      <c r="I77" s="190" t="str">
        <f>+VLOOKUP(F75:F77,Participants!$A$1:$F$1449,5,FALSE)</f>
        <v>F</v>
      </c>
      <c r="J77" s="190">
        <f>+VLOOKUP(F75:F77,Participants!$A$1:$F$1449,3,FALSE)</f>
        <v>4</v>
      </c>
      <c r="K77" s="190" t="str">
        <f>+VLOOKUP(F75:F77,Participants!$A$1:$G$1449,7,FALSE)</f>
        <v>DEV GIRLS</v>
      </c>
      <c r="L77" s="188">
        <f t="shared" si="1"/>
        <v>12</v>
      </c>
      <c r="M77" s="190"/>
    </row>
    <row r="78" spans="1:27" ht="15.75" customHeight="1" x14ac:dyDescent="0.25">
      <c r="A78" s="189" t="s">
        <v>1308</v>
      </c>
      <c r="B78" s="201"/>
      <c r="C78" s="201"/>
      <c r="D78" s="202">
        <v>7</v>
      </c>
      <c r="E78" s="202">
        <v>11</v>
      </c>
      <c r="F78" s="203">
        <v>322</v>
      </c>
      <c r="G78" s="190" t="str">
        <f>+VLOOKUP(F76:F78,Participants!$A$1:$F$1449,2,FALSE)</f>
        <v>McKenna Restori</v>
      </c>
      <c r="H78" s="190" t="str">
        <f>+VLOOKUP(F76:F78,Participants!$A$1:$F$1449,4,FALSE)</f>
        <v>BTA</v>
      </c>
      <c r="I78" s="190" t="str">
        <f>+VLOOKUP(F76:F78,Participants!$A$1:$F$1449,5,FALSE)</f>
        <v>F</v>
      </c>
      <c r="J78" s="190">
        <f>+VLOOKUP(F76:F78,Participants!$A$1:$F$1449,3,FALSE)</f>
        <v>4</v>
      </c>
      <c r="K78" s="190" t="str">
        <f>+VLOOKUP(F76:F78,Participants!$A$1:$G$1449,7,FALSE)</f>
        <v>DEV GIRLS</v>
      </c>
      <c r="L78" s="188">
        <f t="shared" si="1"/>
        <v>13</v>
      </c>
      <c r="M78" s="190"/>
    </row>
    <row r="79" spans="1:27" ht="15.75" customHeight="1" x14ac:dyDescent="0.25">
      <c r="A79" s="186" t="s">
        <v>1315</v>
      </c>
      <c r="B79" s="204"/>
      <c r="C79" s="204"/>
      <c r="D79" s="205">
        <v>7</v>
      </c>
      <c r="E79" s="205">
        <v>11</v>
      </c>
      <c r="F79" s="200">
        <v>720</v>
      </c>
      <c r="G79" s="187" t="str">
        <f>+VLOOKUP(F77:F79,Participants!$A$1:$F$1449,2,FALSE)</f>
        <v>Anna Hoerster</v>
      </c>
      <c r="H79" s="187" t="str">
        <f>+VLOOKUP(F77:F79,Participants!$A$1:$F$1449,4,FALSE)</f>
        <v>HCA</v>
      </c>
      <c r="I79" s="187" t="str">
        <f>+VLOOKUP(F77:F79,Participants!$A$1:$F$1449,5,FALSE)</f>
        <v>F</v>
      </c>
      <c r="J79" s="187">
        <f>+VLOOKUP(F77:F79,Participants!$A$1:$F$1449,3,FALSE)</f>
        <v>3</v>
      </c>
      <c r="K79" s="187" t="str">
        <f>+VLOOKUP(F77:F79,Participants!$A$1:$G$1449,7,FALSE)</f>
        <v>DEV GIRLS</v>
      </c>
      <c r="L79" s="188">
        <f t="shared" si="1"/>
        <v>14</v>
      </c>
      <c r="M79" s="187"/>
    </row>
    <row r="80" spans="1:27" ht="15.75" customHeight="1" x14ac:dyDescent="0.25">
      <c r="A80" s="186" t="s">
        <v>40</v>
      </c>
      <c r="B80" s="204"/>
      <c r="C80" s="204"/>
      <c r="D80" s="205">
        <v>7</v>
      </c>
      <c r="E80" s="205">
        <v>11</v>
      </c>
      <c r="F80" s="200">
        <v>105</v>
      </c>
      <c r="G80" s="187" t="str">
        <f>+VLOOKUP(F78:F80,Participants!$A$1:$F$1449,2,FALSE)</f>
        <v>Morgan Ondrejko</v>
      </c>
      <c r="H80" s="187" t="str">
        <f>+VLOOKUP(F78:F80,Participants!$A$1:$F$1449,4,FALSE)</f>
        <v>JFK</v>
      </c>
      <c r="I80" s="187" t="str">
        <f>+VLOOKUP(F78:F80,Participants!$A$1:$F$1449,5,FALSE)</f>
        <v>F</v>
      </c>
      <c r="J80" s="187">
        <f>+VLOOKUP(F78:F80,Participants!$A$1:$F$1449,3,FALSE)</f>
        <v>3</v>
      </c>
      <c r="K80" s="187" t="str">
        <f>+VLOOKUP(F78:F80,Participants!$A$1:$G$1449,7,FALSE)</f>
        <v>DEV GIRLS</v>
      </c>
      <c r="L80" s="188">
        <f t="shared" si="1"/>
        <v>15</v>
      </c>
      <c r="M80" s="187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</row>
    <row r="81" spans="1:27" ht="15.75" customHeight="1" x14ac:dyDescent="0.25">
      <c r="A81" s="196" t="s">
        <v>68</v>
      </c>
      <c r="B81" s="201"/>
      <c r="C81" s="201"/>
      <c r="D81" s="202">
        <v>7</v>
      </c>
      <c r="E81" s="202">
        <v>11</v>
      </c>
      <c r="F81" s="203">
        <v>988</v>
      </c>
      <c r="G81" s="190" t="str">
        <f>+VLOOKUP(F79:F81,Participants!$A$1:$F$1449,2,FALSE)</f>
        <v>Allison Lease</v>
      </c>
      <c r="H81" s="190" t="str">
        <f>+VLOOKUP(F79:F81,Participants!$A$1:$F$1449,4,FALSE)</f>
        <v>GAB</v>
      </c>
      <c r="I81" s="190" t="str">
        <f>+VLOOKUP(F79:F81,Participants!$A$1:$F$1449,5,FALSE)</f>
        <v>F</v>
      </c>
      <c r="J81" s="190">
        <f>+VLOOKUP(F79:F81,Participants!$A$1:$F$1449,3,FALSE)</f>
        <v>4</v>
      </c>
      <c r="K81" s="190" t="str">
        <f>+VLOOKUP(F79:F81,Participants!$A$1:$G$1449,7,FALSE)</f>
        <v>DEV GIRLS</v>
      </c>
      <c r="L81" s="188">
        <f t="shared" si="1"/>
        <v>16</v>
      </c>
      <c r="M81" s="190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</row>
    <row r="82" spans="1:27" ht="15.75" customHeight="1" x14ac:dyDescent="0.25">
      <c r="A82" s="186" t="s">
        <v>40</v>
      </c>
      <c r="B82" s="204"/>
      <c r="C82" s="204"/>
      <c r="D82" s="205">
        <v>7</v>
      </c>
      <c r="E82" s="205">
        <v>8</v>
      </c>
      <c r="F82" s="200">
        <v>100</v>
      </c>
      <c r="G82" s="187" t="str">
        <f>+VLOOKUP(F80:F82,Participants!$A$1:$F$1449,2,FALSE)</f>
        <v>Abby Papson</v>
      </c>
      <c r="H82" s="187" t="str">
        <f>+VLOOKUP(F80:F82,Participants!$A$1:$F$1449,4,FALSE)</f>
        <v>JFK</v>
      </c>
      <c r="I82" s="187" t="str">
        <f>+VLOOKUP(F80:F82,Participants!$A$1:$F$1449,5,FALSE)</f>
        <v>F</v>
      </c>
      <c r="J82" s="187">
        <f>+VLOOKUP(F80:F82,Participants!$A$1:$F$1449,3,FALSE)</f>
        <v>2</v>
      </c>
      <c r="K82" s="187" t="str">
        <f>+VLOOKUP(F80:F82,Participants!$A$1:$G$1449,7,FALSE)</f>
        <v>DEV GIRLS</v>
      </c>
      <c r="L82" s="188">
        <f t="shared" si="1"/>
        <v>17</v>
      </c>
      <c r="M82" s="187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</row>
    <row r="83" spans="1:27" ht="15.75" customHeight="1" x14ac:dyDescent="0.25">
      <c r="A83" s="197" t="s">
        <v>77</v>
      </c>
      <c r="B83" s="207"/>
      <c r="C83" s="207"/>
      <c r="D83" s="205">
        <v>7</v>
      </c>
      <c r="E83" s="205">
        <v>8</v>
      </c>
      <c r="F83" s="200">
        <v>521</v>
      </c>
      <c r="G83" s="187" t="str">
        <f>+VLOOKUP(F81:F83,Participants!$A$1:$F$1449,2,FALSE)</f>
        <v>Gianna Floyd</v>
      </c>
      <c r="H83" s="187" t="str">
        <f>+VLOOKUP(F81:F83,Participants!$A$1:$F$1449,4,FALSE)</f>
        <v>KIL</v>
      </c>
      <c r="I83" s="187" t="str">
        <f>+VLOOKUP(F81:F83,Participants!$A$1:$F$1449,5,FALSE)</f>
        <v>F</v>
      </c>
      <c r="J83" s="187">
        <f>+VLOOKUP(F81:F83,Participants!$A$1:$F$1449,3,FALSE)</f>
        <v>3</v>
      </c>
      <c r="K83" s="187" t="str">
        <f>+VLOOKUP(F81:F83,Participants!$A$1:$G$1449,7,FALSE)</f>
        <v>DEV GIRLS</v>
      </c>
      <c r="L83" s="188">
        <f t="shared" si="1"/>
        <v>18</v>
      </c>
      <c r="M83" s="187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</row>
    <row r="84" spans="1:27" ht="15.75" customHeight="1" x14ac:dyDescent="0.25">
      <c r="A84" s="189" t="s">
        <v>15</v>
      </c>
      <c r="B84" s="202"/>
      <c r="C84" s="202"/>
      <c r="D84" s="202">
        <v>7</v>
      </c>
      <c r="E84" s="202">
        <v>7</v>
      </c>
      <c r="F84" s="203">
        <v>605</v>
      </c>
      <c r="G84" s="190" t="str">
        <f>+VLOOKUP(F79:F84,Participants!$A$1:$F$1449,2,FALSE)</f>
        <v>Maria Repasky</v>
      </c>
      <c r="H84" s="190" t="str">
        <f>+VLOOKUP(F79:F84,Participants!$A$1:$F$1449,4,FALSE)</f>
        <v>AAC</v>
      </c>
      <c r="I84" s="190" t="str">
        <f>+VLOOKUP(F79:F84,Participants!$A$1:$F$1449,5,FALSE)</f>
        <v>F</v>
      </c>
      <c r="J84" s="190">
        <f>+VLOOKUP(F79:F84,Participants!$A$1:$F$1449,3,FALSE)</f>
        <v>3</v>
      </c>
      <c r="K84" s="190" t="str">
        <f>+VLOOKUP(F79:F84,Participants!$A$1:$G$1449,7,FALSE)</f>
        <v>DEV GIRLS</v>
      </c>
      <c r="L84" s="188">
        <f t="shared" si="1"/>
        <v>19</v>
      </c>
      <c r="M84" s="190"/>
    </row>
    <row r="85" spans="1:27" ht="15.75" customHeight="1" x14ac:dyDescent="0.25">
      <c r="A85" s="186" t="s">
        <v>28</v>
      </c>
      <c r="B85" s="207"/>
      <c r="C85" s="207"/>
      <c r="D85" s="205">
        <v>7</v>
      </c>
      <c r="E85" s="205">
        <v>4</v>
      </c>
      <c r="F85" s="200">
        <v>689</v>
      </c>
      <c r="G85" s="187" t="str">
        <f>+VLOOKUP(F83:F85,Participants!$A$1:$F$1449,2,FALSE)</f>
        <v>Lyla Rodgers</v>
      </c>
      <c r="H85" s="187" t="str">
        <f>+VLOOKUP(F83:F85,Participants!$A$1:$F$1449,4,FALSE)</f>
        <v>BCS</v>
      </c>
      <c r="I85" s="187" t="str">
        <f>+VLOOKUP(F83:F85,Participants!$A$1:$F$1449,5,FALSE)</f>
        <v>F</v>
      </c>
      <c r="J85" s="187">
        <f>+VLOOKUP(F83:F85,Participants!$A$1:$F$1449,3,FALSE)</f>
        <v>4</v>
      </c>
      <c r="K85" s="187" t="str">
        <f>+VLOOKUP(F83:F85,Participants!$A$1:$G$1449,7,FALSE)</f>
        <v>DEV GIRLS</v>
      </c>
      <c r="L85" s="188">
        <f t="shared" si="1"/>
        <v>20</v>
      </c>
      <c r="M85" s="187"/>
    </row>
    <row r="86" spans="1:27" ht="15.75" customHeight="1" x14ac:dyDescent="0.25">
      <c r="A86" s="189" t="s">
        <v>15</v>
      </c>
      <c r="B86" s="210"/>
      <c r="C86" s="210"/>
      <c r="D86" s="202">
        <v>7</v>
      </c>
      <c r="E86" s="202">
        <v>2</v>
      </c>
      <c r="F86" s="203">
        <v>607</v>
      </c>
      <c r="G86" s="190" t="str">
        <f>+VLOOKUP(F84:F86,Participants!$A$1:$F$1449,2,FALSE)</f>
        <v>Sarah Rhodes</v>
      </c>
      <c r="H86" s="190" t="str">
        <f>+VLOOKUP(F84:F86,Participants!$A$1:$F$1449,4,FALSE)</f>
        <v>AAC</v>
      </c>
      <c r="I86" s="190" t="str">
        <f>+VLOOKUP(F84:F86,Participants!$A$1:$F$1449,5,FALSE)</f>
        <v>F</v>
      </c>
      <c r="J86" s="190">
        <f>+VLOOKUP(F84:F86,Participants!$A$1:$F$1449,3,FALSE)</f>
        <v>4</v>
      </c>
      <c r="K86" s="190" t="str">
        <f>+VLOOKUP(F84:F86,Participants!$A$1:$G$1449,7,FALSE)</f>
        <v>DEV GIRLS</v>
      </c>
      <c r="L86" s="188">
        <f t="shared" si="1"/>
        <v>21</v>
      </c>
      <c r="M86" s="190"/>
    </row>
    <row r="87" spans="1:27" s="136" customFormat="1" ht="15.75" customHeight="1" x14ac:dyDescent="0.25">
      <c r="A87" s="189"/>
      <c r="B87" s="210"/>
      <c r="C87" s="210"/>
      <c r="D87" s="202">
        <v>7</v>
      </c>
      <c r="E87" s="202">
        <v>2</v>
      </c>
      <c r="F87" s="248">
        <v>601</v>
      </c>
      <c r="G87" s="190" t="str">
        <f>+VLOOKUP(F85:F87,Participants!$A$1:$F$1449,2,FALSE)</f>
        <v>Ava Repasky</v>
      </c>
      <c r="H87" s="190" t="str">
        <f>+VLOOKUP(F85:F87,Participants!$A$1:$F$1449,4,FALSE)</f>
        <v>AAC</v>
      </c>
      <c r="I87" s="190" t="str">
        <f>+VLOOKUP(F85:F87,Participants!$A$1:$F$1449,5,FALSE)</f>
        <v>F</v>
      </c>
      <c r="J87" s="190">
        <f>+VLOOKUP(F85:F87,Participants!$A$1:$F$1449,3,FALSE)</f>
        <v>3</v>
      </c>
      <c r="K87" s="190" t="str">
        <f>+VLOOKUP(F85:F87,Participants!$A$1:$G$1449,7,FALSE)</f>
        <v>DEV GIRLS</v>
      </c>
      <c r="L87" s="188">
        <f t="shared" si="1"/>
        <v>22</v>
      </c>
      <c r="M87" s="190"/>
    </row>
    <row r="88" spans="1:27" ht="15.75" customHeight="1" x14ac:dyDescent="0.25">
      <c r="A88" s="186" t="s">
        <v>1310</v>
      </c>
      <c r="B88" s="207"/>
      <c r="C88" s="207"/>
      <c r="D88" s="205">
        <v>7</v>
      </c>
      <c r="E88" s="205">
        <v>2</v>
      </c>
      <c r="F88" s="200">
        <v>855</v>
      </c>
      <c r="G88" s="187" t="str">
        <f>+VLOOKUP(F85:F88,Participants!$A$1:$F$1449,2,FALSE)</f>
        <v>Jocelyn Bertagna</v>
      </c>
      <c r="H88" s="187" t="str">
        <f>+VLOOKUP(F85:F88,Participants!$A$1:$F$1449,4,FALSE)</f>
        <v>NAM</v>
      </c>
      <c r="I88" s="187" t="str">
        <f>+VLOOKUP(F85:F88,Participants!$A$1:$F$1449,5,FALSE)</f>
        <v>F</v>
      </c>
      <c r="J88" s="187">
        <f>+VLOOKUP(F85:F88,Participants!$A$1:$F$1449,3,FALSE)</f>
        <v>3</v>
      </c>
      <c r="K88" s="187" t="str">
        <f>+VLOOKUP(F85:F88,Participants!$A$1:$G$1449,7,FALSE)</f>
        <v>DEV GIRLS</v>
      </c>
      <c r="L88" s="188">
        <f t="shared" si="1"/>
        <v>23</v>
      </c>
      <c r="M88" s="187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</row>
    <row r="89" spans="1:27" ht="15.75" customHeight="1" x14ac:dyDescent="0.25">
      <c r="A89" s="189" t="s">
        <v>1317</v>
      </c>
      <c r="B89" s="201"/>
      <c r="C89" s="201"/>
      <c r="D89" s="202">
        <v>7</v>
      </c>
      <c r="E89" s="202">
        <v>1</v>
      </c>
      <c r="F89" s="203">
        <v>421</v>
      </c>
      <c r="G89" s="190" t="str">
        <f>+VLOOKUP(F86:F89,Participants!$A$1:$F$1449,2,FALSE)</f>
        <v>Alexa Stoltz</v>
      </c>
      <c r="H89" s="190" t="str">
        <f>+VLOOKUP(F86:F89,Participants!$A$1:$F$1449,4,FALSE)</f>
        <v>PHA</v>
      </c>
      <c r="I89" s="190" t="str">
        <f>+VLOOKUP(F86:F89,Participants!$A$1:$F$1449,5,FALSE)</f>
        <v>F</v>
      </c>
      <c r="J89" s="190">
        <f>+VLOOKUP(F86:F89,Participants!$A$1:$F$1449,3,FALSE)</f>
        <v>3</v>
      </c>
      <c r="K89" s="190" t="str">
        <f>+VLOOKUP(F86:F89,Participants!$A$1:$G$1449,7,FALSE)</f>
        <v>DEV GIRLS</v>
      </c>
      <c r="L89" s="188">
        <f t="shared" si="1"/>
        <v>24</v>
      </c>
      <c r="M89" s="190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</row>
    <row r="90" spans="1:27" ht="15.75" customHeight="1" x14ac:dyDescent="0.25">
      <c r="A90" s="197" t="s">
        <v>77</v>
      </c>
      <c r="B90" s="204"/>
      <c r="C90" s="204"/>
      <c r="D90" s="205">
        <v>7</v>
      </c>
      <c r="E90" s="205">
        <v>1</v>
      </c>
      <c r="F90" s="200">
        <v>528</v>
      </c>
      <c r="G90" s="187" t="str">
        <f>+VLOOKUP(F88:F90,Participants!$A$1:$F$1449,2,FALSE)</f>
        <v>Madeline Meeuf</v>
      </c>
      <c r="H90" s="187" t="str">
        <f>+VLOOKUP(F88:F90,Participants!$A$1:$F$1449,4,FALSE)</f>
        <v>KIL</v>
      </c>
      <c r="I90" s="187" t="str">
        <f>+VLOOKUP(F88:F90,Participants!$A$1:$F$1449,5,FALSE)</f>
        <v>F</v>
      </c>
      <c r="J90" s="187">
        <f>+VLOOKUP(F88:F90,Participants!$A$1:$F$1449,3,FALSE)</f>
        <v>4</v>
      </c>
      <c r="K90" s="187" t="str">
        <f>+VLOOKUP(F88:F90,Participants!$A$1:$G$1449,7,FALSE)</f>
        <v>DEV GIRLS</v>
      </c>
      <c r="L90" s="188">
        <f t="shared" si="1"/>
        <v>25</v>
      </c>
      <c r="M90" s="187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</row>
    <row r="91" spans="1:27" ht="15.75" customHeight="1" x14ac:dyDescent="0.25">
      <c r="A91" s="189" t="s">
        <v>1317</v>
      </c>
      <c r="B91" s="201"/>
      <c r="C91" s="201"/>
      <c r="D91" s="202">
        <v>7</v>
      </c>
      <c r="E91" s="202">
        <v>0</v>
      </c>
      <c r="F91" s="203">
        <v>432</v>
      </c>
      <c r="G91" s="190" t="str">
        <f>+VLOOKUP(F89:F91,Participants!$A$1:$F$1449,2,FALSE)</f>
        <v>Olivia Liberati</v>
      </c>
      <c r="H91" s="190" t="str">
        <f>+VLOOKUP(F89:F91,Participants!$A$1:$F$1449,4,FALSE)</f>
        <v>PHA</v>
      </c>
      <c r="I91" s="190" t="str">
        <f>+VLOOKUP(F89:F91,Participants!$A$1:$F$1449,5,FALSE)</f>
        <v>F</v>
      </c>
      <c r="J91" s="190">
        <f>+VLOOKUP(F89:F91,Participants!$A$1:$F$1449,3,FALSE)</f>
        <v>3</v>
      </c>
      <c r="K91" s="190" t="str">
        <f>+VLOOKUP(F89:F91,Participants!$A$1:$G$1449,7,FALSE)</f>
        <v>DEV GIRLS</v>
      </c>
      <c r="L91" s="188">
        <f t="shared" si="1"/>
        <v>26</v>
      </c>
      <c r="M91" s="190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</row>
    <row r="92" spans="1:27" s="149" customFormat="1" ht="16.5" customHeight="1" x14ac:dyDescent="0.25">
      <c r="A92" s="189"/>
      <c r="B92" s="210"/>
      <c r="C92" s="210"/>
      <c r="D92" s="202">
        <v>7</v>
      </c>
      <c r="E92" s="202">
        <v>0</v>
      </c>
      <c r="F92" s="248">
        <v>788</v>
      </c>
      <c r="G92" s="190" t="str">
        <f>+VLOOKUP(F90:F92,[1]Participants!$A$1:$F$1449,2,FALSE)</f>
        <v>Clara Lopresti</v>
      </c>
      <c r="H92" s="190" t="str">
        <f>+VLOOKUP(F90:F92,[1]Participants!$A$1:$F$1449,4,FALSE)</f>
        <v>SRT</v>
      </c>
      <c r="I92" s="190" t="str">
        <f>+VLOOKUP(F90:F92,[1]Participants!$A$1:$F$1449,5,FALSE)</f>
        <v>F</v>
      </c>
      <c r="J92" s="190">
        <f>+VLOOKUP(F90:F92,[1]Participants!$A$1:$F$1449,3,FALSE)</f>
        <v>4</v>
      </c>
      <c r="K92" s="190" t="str">
        <f>+VLOOKUP(F90:F92,[1]Participants!$A$1:$G$1449,7,FALSE)</f>
        <v>DEV GIRLS</v>
      </c>
      <c r="L92" s="194">
        <f t="shared" si="1"/>
        <v>27</v>
      </c>
      <c r="M92" s="190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</row>
    <row r="93" spans="1:27" ht="15.75" customHeight="1" x14ac:dyDescent="0.25">
      <c r="A93" s="197" t="s">
        <v>77</v>
      </c>
      <c r="B93" s="204"/>
      <c r="C93" s="204"/>
      <c r="D93" s="205">
        <v>6</v>
      </c>
      <c r="E93" s="205">
        <v>11</v>
      </c>
      <c r="F93" s="200">
        <v>520</v>
      </c>
      <c r="G93" s="187" t="str">
        <f>+VLOOKUP(F90:F93,Participants!$A$1:$F$1449,2,FALSE)</f>
        <v>Elizabeth Long</v>
      </c>
      <c r="H93" s="187" t="str">
        <f>+VLOOKUP(F90:F93,Participants!$A$1:$F$1449,4,FALSE)</f>
        <v>KIL</v>
      </c>
      <c r="I93" s="187" t="str">
        <f>+VLOOKUP(F90:F93,Participants!$A$1:$F$1449,5,FALSE)</f>
        <v>F</v>
      </c>
      <c r="J93" s="187">
        <f>+VLOOKUP(F90:F93,Participants!$A$1:$F$1449,3,FALSE)</f>
        <v>3</v>
      </c>
      <c r="K93" s="187" t="str">
        <f>+VLOOKUP(F90:F93,Participants!$A$1:$G$1449,7,FALSE)</f>
        <v>DEV GIRLS</v>
      </c>
      <c r="L93" s="188">
        <v>28</v>
      </c>
      <c r="M93" s="187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</row>
    <row r="94" spans="1:27" ht="15.75" customHeight="1" x14ac:dyDescent="0.25">
      <c r="A94" s="186" t="s">
        <v>1300</v>
      </c>
      <c r="B94" s="209"/>
      <c r="C94" s="209"/>
      <c r="D94" s="205">
        <v>6</v>
      </c>
      <c r="E94" s="205">
        <v>7</v>
      </c>
      <c r="F94" s="200">
        <v>2</v>
      </c>
      <c r="G94" s="187" t="str">
        <f>+VLOOKUP(F91:F94,Participants!$A$1:$F$1449,2,FALSE)</f>
        <v>Annaliese Duchi</v>
      </c>
      <c r="H94" s="187" t="str">
        <f>+VLOOKUP(F91:F94,Participants!$A$1:$F$1449,4,FALSE)</f>
        <v>BFS</v>
      </c>
      <c r="I94" s="187" t="str">
        <f>+VLOOKUP(F91:F94,Participants!$A$1:$F$1449,5,FALSE)</f>
        <v>F</v>
      </c>
      <c r="J94" s="187">
        <f>+VLOOKUP(F91:F94,Participants!$A$1:$F$1449,3,FALSE)</f>
        <v>1</v>
      </c>
      <c r="K94" s="187" t="str">
        <f>+VLOOKUP(F91:F94,Participants!$A$1:$G$1449,7,FALSE)</f>
        <v>DEV GIRLS</v>
      </c>
      <c r="L94" s="188">
        <f t="shared" si="1"/>
        <v>29</v>
      </c>
      <c r="M94" s="187"/>
    </row>
    <row r="95" spans="1:27" ht="15.75" customHeight="1" x14ac:dyDescent="0.25">
      <c r="A95" s="186" t="s">
        <v>28</v>
      </c>
      <c r="B95" s="207"/>
      <c r="C95" s="207"/>
      <c r="D95" s="205">
        <v>6</v>
      </c>
      <c r="E95" s="205">
        <v>7</v>
      </c>
      <c r="F95" s="200">
        <v>687</v>
      </c>
      <c r="G95" s="187" t="str">
        <f>+VLOOKUP(F93:F95,Participants!$A$1:$F$1449,2,FALSE)</f>
        <v>Addison Johns</v>
      </c>
      <c r="H95" s="187" t="str">
        <f>+VLOOKUP(F93:F95,Participants!$A$1:$F$1449,4,FALSE)</f>
        <v>BCS</v>
      </c>
      <c r="I95" s="187" t="str">
        <f>+VLOOKUP(F93:F95,Participants!$A$1:$F$1449,5,FALSE)</f>
        <v>F</v>
      </c>
      <c r="J95" s="187">
        <f>+VLOOKUP(F93:F95,Participants!$A$1:$F$1449,3,FALSE)</f>
        <v>4</v>
      </c>
      <c r="K95" s="187" t="str">
        <f>+VLOOKUP(F93:F95,Participants!$A$1:$G$1449,7,FALSE)</f>
        <v>DEV GIRLS</v>
      </c>
      <c r="L95" s="188">
        <f t="shared" si="1"/>
        <v>30</v>
      </c>
      <c r="M95" s="187"/>
    </row>
    <row r="96" spans="1:27" ht="15.75" customHeight="1" x14ac:dyDescent="0.25">
      <c r="A96" s="186" t="s">
        <v>1315</v>
      </c>
      <c r="B96" s="207"/>
      <c r="C96" s="207"/>
      <c r="D96" s="205">
        <v>6</v>
      </c>
      <c r="E96" s="205">
        <v>7</v>
      </c>
      <c r="F96" s="200">
        <v>721</v>
      </c>
      <c r="G96" s="187" t="str">
        <f>+VLOOKUP(F94:F96,Participants!$A$1:$F$1449,2,FALSE)</f>
        <v>Katherine Tarquinio</v>
      </c>
      <c r="H96" s="187" t="str">
        <f>+VLOOKUP(F94:F96,Participants!$A$1:$F$1449,4,FALSE)</f>
        <v>HCA</v>
      </c>
      <c r="I96" s="187" t="str">
        <f>+VLOOKUP(F94:F96,Participants!$A$1:$F$1449,5,FALSE)</f>
        <v>F</v>
      </c>
      <c r="J96" s="187">
        <f>+VLOOKUP(F94:F96,Participants!$A$1:$F$1449,3,FALSE)</f>
        <v>3</v>
      </c>
      <c r="K96" s="187" t="str">
        <f>+VLOOKUP(F94:F96,Participants!$A$1:$G$1449,7,FALSE)</f>
        <v>DEV GIRLS</v>
      </c>
      <c r="L96" s="188">
        <f t="shared" si="1"/>
        <v>31</v>
      </c>
      <c r="M96" s="187"/>
    </row>
    <row r="97" spans="1:27" ht="15.75" customHeight="1" x14ac:dyDescent="0.25">
      <c r="A97" s="186" t="s">
        <v>1310</v>
      </c>
      <c r="B97" s="207"/>
      <c r="C97" s="207"/>
      <c r="D97" s="205">
        <v>6</v>
      </c>
      <c r="E97" s="205">
        <v>5</v>
      </c>
      <c r="F97" s="200">
        <v>861</v>
      </c>
      <c r="G97" s="187" t="str">
        <f>+VLOOKUP(F95:F97,Participants!$A$1:$F$1449,2,FALSE)</f>
        <v>Scarlett Zoracki</v>
      </c>
      <c r="H97" s="187" t="str">
        <f>+VLOOKUP(F95:F97,Participants!$A$1:$F$1449,4,FALSE)</f>
        <v>NAM</v>
      </c>
      <c r="I97" s="187" t="str">
        <f>+VLOOKUP(F95:F97,Participants!$A$1:$F$1449,5,FALSE)</f>
        <v>F</v>
      </c>
      <c r="J97" s="187">
        <f>+VLOOKUP(F95:F97,Participants!$A$1:$F$1449,3,FALSE)</f>
        <v>4</v>
      </c>
      <c r="K97" s="187" t="str">
        <f>+VLOOKUP(F95:F97,Participants!$A$1:$G$1449,7,FALSE)</f>
        <v>DEV GIRLS</v>
      </c>
      <c r="L97" s="188">
        <f t="shared" si="1"/>
        <v>32</v>
      </c>
      <c r="M97" s="187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</row>
    <row r="98" spans="1:27" ht="15.75" customHeight="1" x14ac:dyDescent="0.25">
      <c r="A98" s="196" t="s">
        <v>1317</v>
      </c>
      <c r="B98" s="210"/>
      <c r="C98" s="210"/>
      <c r="D98" s="202">
        <v>6</v>
      </c>
      <c r="E98" s="202">
        <v>4</v>
      </c>
      <c r="F98" s="203">
        <v>416</v>
      </c>
      <c r="G98" s="190" t="str">
        <f>+VLOOKUP(F96:F98,Participants!$A$1:$F$1449,2,FALSE)</f>
        <v>Kate Mulzet</v>
      </c>
      <c r="H98" s="190" t="str">
        <f>+VLOOKUP(F96:F98,Participants!$A$1:$F$1449,4,FALSE)</f>
        <v>PHA</v>
      </c>
      <c r="I98" s="190" t="str">
        <f>+VLOOKUP(F96:F98,Participants!$A$1:$F$1449,5,FALSE)</f>
        <v>F</v>
      </c>
      <c r="J98" s="190">
        <f>+VLOOKUP(F96:F98,Participants!$A$1:$F$1449,3,FALSE)</f>
        <v>1</v>
      </c>
      <c r="K98" s="190" t="str">
        <f>+VLOOKUP(F96:F98,Participants!$A$1:$G$1449,7,FALSE)</f>
        <v>DEV GIRLS</v>
      </c>
      <c r="L98" s="188">
        <f t="shared" si="1"/>
        <v>33</v>
      </c>
      <c r="M98" s="190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</row>
    <row r="99" spans="1:27" ht="15.75" customHeight="1" x14ac:dyDescent="0.25">
      <c r="A99" s="195" t="s">
        <v>65</v>
      </c>
      <c r="B99" s="207"/>
      <c r="C99" s="208"/>
      <c r="D99" s="205">
        <v>6</v>
      </c>
      <c r="E99" s="205">
        <v>4</v>
      </c>
      <c r="F99" s="200">
        <v>927</v>
      </c>
      <c r="G99" s="187" t="str">
        <f>+VLOOKUP(F97:F99,Participants!$A$1:$F$1449,2,FALSE)</f>
        <v>Erin Genton</v>
      </c>
      <c r="H99" s="187" t="str">
        <f>+VLOOKUP(F97:F99,Participants!$A$1:$F$1449,4,FALSE)</f>
        <v>SBS</v>
      </c>
      <c r="I99" s="187" t="str">
        <f>+VLOOKUP(F97:F99,Participants!$A$1:$F$1449,5,FALSE)</f>
        <v>F</v>
      </c>
      <c r="J99" s="187">
        <f>+VLOOKUP(F97:F99,Participants!$A$1:$F$1449,3,FALSE)</f>
        <v>3</v>
      </c>
      <c r="K99" s="187" t="str">
        <f>+VLOOKUP(F97:F99,Participants!$A$1:$G$1449,7,FALSE)</f>
        <v>DEV GIRLS</v>
      </c>
      <c r="L99" s="188">
        <f t="shared" si="1"/>
        <v>34</v>
      </c>
      <c r="M99" s="187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</row>
    <row r="100" spans="1:27" ht="15.75" customHeight="1" x14ac:dyDescent="0.25">
      <c r="A100" s="195" t="s">
        <v>65</v>
      </c>
      <c r="B100" s="204"/>
      <c r="C100" s="204"/>
      <c r="D100" s="205">
        <v>6</v>
      </c>
      <c r="E100" s="205">
        <v>4</v>
      </c>
      <c r="F100" s="200">
        <v>922</v>
      </c>
      <c r="G100" s="187" t="str">
        <f>+VLOOKUP(F98:F100,Participants!$A$1:$F$1449,2,FALSE)</f>
        <v>Jordyn Cienik</v>
      </c>
      <c r="H100" s="187" t="str">
        <f>+VLOOKUP(F98:F100,Participants!$A$1:$F$1449,4,FALSE)</f>
        <v>SBS</v>
      </c>
      <c r="I100" s="187" t="str">
        <f>+VLOOKUP(F98:F100,Participants!$A$1:$F$1449,5,FALSE)</f>
        <v>F</v>
      </c>
      <c r="J100" s="187">
        <f>+VLOOKUP(F98:F100,Participants!$A$1:$F$1449,3,FALSE)</f>
        <v>2</v>
      </c>
      <c r="K100" s="187" t="str">
        <f>+VLOOKUP(F98:F100,Participants!$A$1:$G$1449,7,FALSE)</f>
        <v>DEV GIRLS</v>
      </c>
      <c r="L100" s="188">
        <f t="shared" si="1"/>
        <v>35</v>
      </c>
      <c r="M100" s="187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</row>
    <row r="101" spans="1:27" ht="15.75" customHeight="1" x14ac:dyDescent="0.25">
      <c r="A101" s="189" t="s">
        <v>15</v>
      </c>
      <c r="B101" s="201"/>
      <c r="C101" s="201"/>
      <c r="D101" s="202">
        <v>6</v>
      </c>
      <c r="E101" s="202">
        <v>1</v>
      </c>
      <c r="F101" s="203">
        <v>606</v>
      </c>
      <c r="G101" s="190" t="str">
        <f>+VLOOKUP(F99:F101,Participants!$A$1:$F$1449,2,FALSE)</f>
        <v>Tess Austin</v>
      </c>
      <c r="H101" s="190" t="str">
        <f>+VLOOKUP(F99:F101,Participants!$A$1:$F$1449,4,FALSE)</f>
        <v>AAC</v>
      </c>
      <c r="I101" s="190" t="str">
        <f>+VLOOKUP(F99:F101,Participants!$A$1:$F$1449,5,FALSE)</f>
        <v>F</v>
      </c>
      <c r="J101" s="190">
        <f>+VLOOKUP(F99:F101,Participants!$A$1:$F$1449,3,FALSE)</f>
        <v>3</v>
      </c>
      <c r="K101" s="190" t="str">
        <f>+VLOOKUP(F99:F101,Participants!$A$1:$G$1449,7,FALSE)</f>
        <v>DEV GIRLS</v>
      </c>
      <c r="L101" s="188">
        <f t="shared" si="1"/>
        <v>36</v>
      </c>
      <c r="M101" s="190"/>
    </row>
    <row r="102" spans="1:27" ht="15.75" customHeight="1" x14ac:dyDescent="0.25">
      <c r="A102" s="186" t="s">
        <v>28</v>
      </c>
      <c r="B102" s="204"/>
      <c r="C102" s="204"/>
      <c r="D102" s="205">
        <v>6</v>
      </c>
      <c r="E102" s="205">
        <v>0</v>
      </c>
      <c r="F102" s="200">
        <v>688</v>
      </c>
      <c r="G102" s="187" t="str">
        <f>+VLOOKUP(F100:F102,Participants!$A$1:$F$1449,2,FALSE)</f>
        <v>Lissy Cornell</v>
      </c>
      <c r="H102" s="187" t="str">
        <f>+VLOOKUP(F100:F102,Participants!$A$1:$F$1449,4,FALSE)</f>
        <v>BCS</v>
      </c>
      <c r="I102" s="187" t="str">
        <f>+VLOOKUP(F100:F102,Participants!$A$1:$F$1449,5,FALSE)</f>
        <v>F</v>
      </c>
      <c r="J102" s="187">
        <f>+VLOOKUP(F100:F102,Participants!$A$1:$F$1449,3,FALSE)</f>
        <v>4</v>
      </c>
      <c r="K102" s="187" t="str">
        <f>+VLOOKUP(F100:F102,Participants!$A$1:$G$1449,7,FALSE)</f>
        <v>DEV GIRLS</v>
      </c>
      <c r="L102" s="188">
        <f t="shared" si="1"/>
        <v>37</v>
      </c>
      <c r="M102" s="187"/>
    </row>
    <row r="103" spans="1:27" ht="15.75" customHeight="1" x14ac:dyDescent="0.25">
      <c r="A103" s="249" t="s">
        <v>91</v>
      </c>
      <c r="B103" s="204"/>
      <c r="C103" s="204"/>
      <c r="D103" s="205">
        <v>6</v>
      </c>
      <c r="E103" s="205">
        <v>0</v>
      </c>
      <c r="F103" s="200">
        <v>646</v>
      </c>
      <c r="G103" s="187" t="str">
        <f>+VLOOKUP(F101:F103,Participants!$A$1:$F$1449,2,FALSE)</f>
        <v>Sara Ridilla</v>
      </c>
      <c r="H103" s="187" t="str">
        <f>+VLOOKUP(F101:F103,Participants!$A$1:$F$1449,4,FALSE)</f>
        <v>SYL</v>
      </c>
      <c r="I103" s="193" t="str">
        <f>+VLOOKUP(F101:F103,Participants!$A$1:$F$1449,5,FALSE)</f>
        <v>F</v>
      </c>
      <c r="J103" s="187">
        <f>+VLOOKUP(F101:F103,Participants!$A$1:$F$1449,3,FALSE)</f>
        <v>2</v>
      </c>
      <c r="K103" s="187" t="str">
        <f>+VLOOKUP(F101:F103,Participants!$A$1:$G$1449,7,FALSE)</f>
        <v>DEV GIRLS</v>
      </c>
      <c r="L103" s="188">
        <f t="shared" si="1"/>
        <v>38</v>
      </c>
      <c r="M103" s="187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</row>
    <row r="104" spans="1:27" ht="15.75" customHeight="1" x14ac:dyDescent="0.25">
      <c r="A104" s="250" t="s">
        <v>42</v>
      </c>
      <c r="B104" s="201"/>
      <c r="C104" s="201"/>
      <c r="D104" s="202">
        <v>5</v>
      </c>
      <c r="E104" s="202">
        <v>11</v>
      </c>
      <c r="F104" s="203">
        <v>890</v>
      </c>
      <c r="G104" s="190" t="str">
        <f>+VLOOKUP(F102:F104,Participants!$A$1:$F$1449,2,FALSE)</f>
        <v>Sophia Dos Santos</v>
      </c>
      <c r="H104" s="190" t="str">
        <f>+VLOOKUP(F102:F104,Participants!$A$1:$F$1449,4,FALSE)</f>
        <v>MOSS</v>
      </c>
      <c r="I104" s="190" t="str">
        <f>+VLOOKUP(F102:F104,Participants!$A$1:$F$1449,5,FALSE)</f>
        <v>F</v>
      </c>
      <c r="J104" s="198">
        <f>+VLOOKUP(F102:F104,Participants!$A$1:$F$1449,3,FALSE)</f>
        <v>0</v>
      </c>
      <c r="K104" s="190" t="str">
        <f>+VLOOKUP(F102:F104,Participants!$A$1:$G$1449,7,FALSE)</f>
        <v>DEV GIRLS</v>
      </c>
      <c r="L104" s="188">
        <f t="shared" si="1"/>
        <v>39</v>
      </c>
      <c r="M104" s="190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</row>
    <row r="105" spans="1:27" ht="15.75" customHeight="1" x14ac:dyDescent="0.25">
      <c r="A105" s="186" t="s">
        <v>1310</v>
      </c>
      <c r="B105" s="207"/>
      <c r="C105" s="207"/>
      <c r="D105" s="205">
        <v>5</v>
      </c>
      <c r="E105" s="205">
        <v>10</v>
      </c>
      <c r="F105" s="200">
        <v>856</v>
      </c>
      <c r="G105" s="187" t="str">
        <f>+VLOOKUP(F103:F105,Participants!$A$1:$F$1449,2,FALSE)</f>
        <v>Layla Rocco</v>
      </c>
      <c r="H105" s="187" t="str">
        <f>+VLOOKUP(F103:F105,Participants!$A$1:$F$1449,4,FALSE)</f>
        <v>NAM</v>
      </c>
      <c r="I105" s="187" t="str">
        <f>+VLOOKUP(F103:F105,Participants!$A$1:$F$1449,5,FALSE)</f>
        <v>F</v>
      </c>
      <c r="J105" s="187">
        <f>+VLOOKUP(F103:F105,Participants!$A$1:$F$1449,3,FALSE)</f>
        <v>3</v>
      </c>
      <c r="K105" s="187" t="str">
        <f>+VLOOKUP(F103:F105,Participants!$A$1:$G$1449,7,FALSE)</f>
        <v>DEV GIRLS</v>
      </c>
      <c r="L105" s="188">
        <f t="shared" si="1"/>
        <v>40</v>
      </c>
      <c r="M105" s="187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</row>
    <row r="106" spans="1:27" ht="15.75" customHeight="1" x14ac:dyDescent="0.25">
      <c r="A106" s="196" t="s">
        <v>68</v>
      </c>
      <c r="B106" s="210"/>
      <c r="C106" s="210"/>
      <c r="D106" s="202">
        <v>5</v>
      </c>
      <c r="E106" s="202">
        <v>10</v>
      </c>
      <c r="F106" s="203">
        <v>985</v>
      </c>
      <c r="G106" s="190" t="str">
        <f>+VLOOKUP(F104:F106,Participants!$A$1:$F$1449,2,FALSE)</f>
        <v>Allura Stephenson</v>
      </c>
      <c r="H106" s="190" t="str">
        <f>+VLOOKUP(F104:F106,Participants!$A$1:$F$1449,4,FALSE)</f>
        <v>GAB</v>
      </c>
      <c r="I106" s="190" t="str">
        <f>+VLOOKUP(F104:F106,Participants!$A$1:$F$1449,5,FALSE)</f>
        <v>F</v>
      </c>
      <c r="J106" s="190">
        <f>+VLOOKUP(F104:F106,Participants!$A$1:$F$1449,3,FALSE)</f>
        <v>4</v>
      </c>
      <c r="K106" s="190" t="str">
        <f>+VLOOKUP(F104:F106,Participants!$A$1:$G$1449,7,FALSE)</f>
        <v>DEV GIRLS</v>
      </c>
      <c r="L106" s="188">
        <f t="shared" si="1"/>
        <v>41</v>
      </c>
      <c r="M106" s="190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</row>
    <row r="107" spans="1:27" ht="15.75" customHeight="1" x14ac:dyDescent="0.25">
      <c r="A107" s="195" t="s">
        <v>71</v>
      </c>
      <c r="B107" s="207"/>
      <c r="C107" s="207"/>
      <c r="D107" s="205">
        <v>5</v>
      </c>
      <c r="E107" s="205">
        <v>10</v>
      </c>
      <c r="F107" s="200">
        <v>1213</v>
      </c>
      <c r="G107" s="187" t="str">
        <f>+VLOOKUP(F105:F107,Participants!$A$1:$F$1449,2,FALSE)</f>
        <v>Emily Harmanos</v>
      </c>
      <c r="H107" s="187" t="str">
        <f>+VLOOKUP(F105:F107,Participants!$A$1:$F$1449,4,FALSE)</f>
        <v>GRE</v>
      </c>
      <c r="I107" s="187" t="str">
        <f>+VLOOKUP(F105:F107,Participants!$A$1:$F$1449,5,FALSE)</f>
        <v>F</v>
      </c>
      <c r="J107" s="187">
        <f>+VLOOKUP(F105:F107,Participants!$A$1:$F$1449,3,FALSE)</f>
        <v>2</v>
      </c>
      <c r="K107" s="187" t="str">
        <f>+VLOOKUP(F105:F107,Participants!$A$1:$G$1449,7,FALSE)</f>
        <v>DEV GIRLS</v>
      </c>
      <c r="L107" s="188">
        <f t="shared" si="1"/>
        <v>42</v>
      </c>
      <c r="M107" s="187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</row>
    <row r="108" spans="1:27" ht="15.75" customHeight="1" x14ac:dyDescent="0.25">
      <c r="A108" s="196" t="s">
        <v>80</v>
      </c>
      <c r="B108" s="210"/>
      <c r="C108" s="210"/>
      <c r="D108" s="202">
        <v>5</v>
      </c>
      <c r="E108" s="202">
        <v>10</v>
      </c>
      <c r="F108" s="203">
        <v>151</v>
      </c>
      <c r="G108" s="190" t="str">
        <f>+VLOOKUP(F106:F108,Participants!$A$1:$F$1449,2,FALSE)</f>
        <v>Emmelyn Spitale</v>
      </c>
      <c r="H108" s="190" t="str">
        <f>+VLOOKUP(F106:F108,Participants!$A$1:$F$1449,4,FALSE)</f>
        <v>STL</v>
      </c>
      <c r="I108" s="190" t="str">
        <f>+VLOOKUP(F106:F108,Participants!$A$1:$F$1449,5,FALSE)</f>
        <v>F</v>
      </c>
      <c r="J108" s="190">
        <f>+VLOOKUP(F106:F108,Participants!$A$1:$F$1449,3,FALSE)</f>
        <v>3</v>
      </c>
      <c r="K108" s="190" t="str">
        <f>+VLOOKUP(F106:F108,Participants!$A$1:$G$1449,7,FALSE)</f>
        <v>DEV GIRLS</v>
      </c>
      <c r="L108" s="188">
        <f t="shared" si="1"/>
        <v>43</v>
      </c>
      <c r="M108" s="190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</row>
    <row r="109" spans="1:27" ht="15.75" customHeight="1" x14ac:dyDescent="0.25">
      <c r="A109" s="199" t="s">
        <v>62</v>
      </c>
      <c r="B109" s="210"/>
      <c r="C109" s="210"/>
      <c r="D109" s="202">
        <v>5</v>
      </c>
      <c r="E109" s="202">
        <v>9</v>
      </c>
      <c r="F109" s="203">
        <v>483</v>
      </c>
      <c r="G109" s="190" t="str">
        <f>+VLOOKUP(F107:F109,Participants!$A$1:$F$1449,2,FALSE)</f>
        <v>Francesca Balkovec</v>
      </c>
      <c r="H109" s="190" t="str">
        <f>+VLOOKUP(F107:F109,Participants!$A$1:$F$1449,4,FALSE)</f>
        <v>ANN</v>
      </c>
      <c r="I109" s="190" t="str">
        <f>+VLOOKUP(F107:F109,Participants!$A$1:$F$1449,5,FALSE)</f>
        <v>F</v>
      </c>
      <c r="J109" s="190">
        <f>+VLOOKUP(F107:F109,Participants!$A$1:$F$1449,3,FALSE)</f>
        <v>3</v>
      </c>
      <c r="K109" s="190" t="str">
        <f>+VLOOKUP(F107:F109,Participants!$A$1:$G$1449,7,FALSE)</f>
        <v>DEV GIRLS</v>
      </c>
      <c r="L109" s="188">
        <f t="shared" si="1"/>
        <v>44</v>
      </c>
      <c r="M109" s="190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</row>
    <row r="110" spans="1:27" ht="15.75" customHeight="1" x14ac:dyDescent="0.25">
      <c r="A110" s="196" t="s">
        <v>42</v>
      </c>
      <c r="B110" s="201"/>
      <c r="C110" s="201"/>
      <c r="D110" s="202">
        <v>5</v>
      </c>
      <c r="E110" s="202">
        <v>5</v>
      </c>
      <c r="F110" s="203">
        <v>886</v>
      </c>
      <c r="G110" s="190" t="str">
        <f>+VLOOKUP(F108:F110,Participants!$A$1:$F$1449,2,FALSE)</f>
        <v>Maggie Thompson</v>
      </c>
      <c r="H110" s="190" t="str">
        <f>+VLOOKUP(F108:F110,Participants!$A$1:$F$1449,4,FALSE)</f>
        <v>MOSS</v>
      </c>
      <c r="I110" s="190" t="str">
        <f>+VLOOKUP(F108:F110,Participants!$A$1:$F$1449,5,FALSE)</f>
        <v>F</v>
      </c>
      <c r="J110" s="198">
        <f>+VLOOKUP(F108:F110,Participants!$A$1:$F$1449,3,FALSE)</f>
        <v>1</v>
      </c>
      <c r="K110" s="190" t="str">
        <f>+VLOOKUP(F108:F110,Participants!$A$1:$G$1449,7,FALSE)</f>
        <v>DEV GIRLS</v>
      </c>
      <c r="L110" s="188">
        <f t="shared" si="1"/>
        <v>45</v>
      </c>
      <c r="M110" s="190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</row>
    <row r="111" spans="1:27" ht="15.75" customHeight="1" x14ac:dyDescent="0.25">
      <c r="A111" s="196" t="s">
        <v>80</v>
      </c>
      <c r="B111" s="201"/>
      <c r="C111" s="201"/>
      <c r="D111" s="202">
        <v>5</v>
      </c>
      <c r="E111" s="202">
        <v>5</v>
      </c>
      <c r="F111" s="203">
        <v>147</v>
      </c>
      <c r="G111" s="190" t="str">
        <f>+VLOOKUP(F109:F111,Participants!$A$1:$F$1449,2,FALSE)</f>
        <v>Anna Matecki</v>
      </c>
      <c r="H111" s="190" t="str">
        <f>+VLOOKUP(F109:F111,Participants!$A$1:$F$1449,4,FALSE)</f>
        <v>STL</v>
      </c>
      <c r="I111" s="190" t="str">
        <f>+VLOOKUP(F109:F111,Participants!$A$1:$F$1449,5,FALSE)</f>
        <v>F</v>
      </c>
      <c r="J111" s="190">
        <f>+VLOOKUP(F109:F111,Participants!$A$1:$F$1449,3,FALSE)</f>
        <v>3</v>
      </c>
      <c r="K111" s="190" t="str">
        <f>+VLOOKUP(F109:F111,Participants!$A$1:$G$1449,7,FALSE)</f>
        <v>DEV GIRLS</v>
      </c>
      <c r="L111" s="188">
        <f t="shared" si="1"/>
        <v>46</v>
      </c>
      <c r="M111" s="190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</row>
    <row r="112" spans="1:27" ht="15.75" customHeight="1" x14ac:dyDescent="0.25">
      <c r="A112" s="189" t="s">
        <v>15</v>
      </c>
      <c r="B112" s="201"/>
      <c r="C112" s="201"/>
      <c r="D112" s="202">
        <v>5</v>
      </c>
      <c r="E112" s="202">
        <v>4</v>
      </c>
      <c r="F112" s="203">
        <v>604</v>
      </c>
      <c r="G112" s="190" t="str">
        <f>+VLOOKUP(F111:F112,Participants!$A$1:$F$1449,2,FALSE)</f>
        <v>Juliana Farah</v>
      </c>
      <c r="H112" s="190" t="str">
        <f>+VLOOKUP(F111:F112,Participants!$A$1:$F$1449,4,FALSE)</f>
        <v>AAC</v>
      </c>
      <c r="I112" s="190" t="str">
        <f>+VLOOKUP(F111:F112,Participants!$A$1:$F$1449,5,FALSE)</f>
        <v>F</v>
      </c>
      <c r="J112" s="190">
        <f>+VLOOKUP(F111:F112,Participants!$A$1:$F$1449,3,FALSE)</f>
        <v>3</v>
      </c>
      <c r="K112" s="190" t="str">
        <f>+VLOOKUP(F111:F112,Participants!$A$1:$G$1449,7,FALSE)</f>
        <v>DEV GIRLS</v>
      </c>
      <c r="L112" s="188">
        <f t="shared" si="1"/>
        <v>47</v>
      </c>
      <c r="M112" s="190"/>
    </row>
    <row r="113" spans="1:27" ht="15.75" customHeight="1" x14ac:dyDescent="0.25">
      <c r="A113" s="196" t="s">
        <v>42</v>
      </c>
      <c r="B113" s="201"/>
      <c r="C113" s="201"/>
      <c r="D113" s="202">
        <v>5</v>
      </c>
      <c r="E113" s="202">
        <v>4</v>
      </c>
      <c r="F113" s="203">
        <v>885</v>
      </c>
      <c r="G113" s="190" t="str">
        <f>+VLOOKUP(F111:F113,Participants!$A$1:$F$1449,2,FALSE)</f>
        <v>Lillian Glosser</v>
      </c>
      <c r="H113" s="190" t="str">
        <f>+VLOOKUP(F111:F113,Participants!$A$1:$F$1449,4,FALSE)</f>
        <v>MOSS</v>
      </c>
      <c r="I113" s="190" t="str">
        <f>+VLOOKUP(F111:F113,Participants!$A$1:$F$1449,5,FALSE)</f>
        <v>F</v>
      </c>
      <c r="J113" s="198">
        <f>+VLOOKUP(F111:F113,Participants!$A$1:$F$1449,3,FALSE)</f>
        <v>1</v>
      </c>
      <c r="K113" s="190" t="str">
        <f>+VLOOKUP(F111:F113,Participants!$A$1:$G$1449,7,FALSE)</f>
        <v>DEV GIRLS</v>
      </c>
      <c r="L113" s="188">
        <f t="shared" si="1"/>
        <v>48</v>
      </c>
      <c r="M113" s="190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</row>
    <row r="114" spans="1:27" ht="15.75" customHeight="1" x14ac:dyDescent="0.25">
      <c r="A114" s="196" t="s">
        <v>74</v>
      </c>
      <c r="B114" s="201"/>
      <c r="C114" s="201"/>
      <c r="D114" s="202">
        <v>5</v>
      </c>
      <c r="E114" s="202">
        <v>4</v>
      </c>
      <c r="F114" s="203">
        <v>300</v>
      </c>
      <c r="G114" s="190" t="str">
        <f>+VLOOKUP(F112:F114,Participants!$A$1:$F$1449,2,FALSE)</f>
        <v>Faith Williamson</v>
      </c>
      <c r="H114" s="190" t="str">
        <f>+VLOOKUP(F112:F114,Participants!$A$1:$F$1449,4,FALSE)</f>
        <v>JAM</v>
      </c>
      <c r="I114" s="190" t="str">
        <f>+VLOOKUP(F112:F114,Participants!$A$1:$F$1449,5,FALSE)</f>
        <v>F</v>
      </c>
      <c r="J114" s="190">
        <f>+VLOOKUP(F112:F114,Participants!$A$1:$F$1449,3,FALSE)</f>
        <v>3</v>
      </c>
      <c r="K114" s="190" t="str">
        <f>+VLOOKUP(F112:F114,Participants!$A$1:$G$1449,7,FALSE)</f>
        <v>DEV GIRLS</v>
      </c>
      <c r="L114" s="188">
        <f t="shared" si="1"/>
        <v>49</v>
      </c>
      <c r="M114" s="190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</row>
    <row r="115" spans="1:27" ht="15.75" customHeight="1" x14ac:dyDescent="0.25">
      <c r="A115" s="195" t="s">
        <v>85</v>
      </c>
      <c r="B115" s="207"/>
      <c r="C115" s="207"/>
      <c r="D115" s="205">
        <v>5</v>
      </c>
      <c r="E115" s="205">
        <v>0</v>
      </c>
      <c r="F115" s="200">
        <v>386</v>
      </c>
      <c r="G115" s="187" t="str">
        <f>+VLOOKUP(F113:F115,Participants!$A$1:$F$1449,2,FALSE)</f>
        <v>Lilly Price</v>
      </c>
      <c r="H115" s="187" t="str">
        <f>+VLOOKUP(F113:F115,Participants!$A$1:$F$1449,4,FALSE)</f>
        <v>PHL</v>
      </c>
      <c r="I115" s="187" t="str">
        <f>+VLOOKUP(F113:F115,Participants!$A$1:$F$1449,5,FALSE)</f>
        <v>F</v>
      </c>
      <c r="J115" s="187">
        <f>+VLOOKUP(F113:F115,Participants!$A$1:$F$1449,3,FALSE)</f>
        <v>2</v>
      </c>
      <c r="K115" s="187" t="str">
        <f>+VLOOKUP(F113:F115,Participants!$A$1:$G$1449,7,FALSE)</f>
        <v>DEV GIRLS</v>
      </c>
      <c r="L115" s="188">
        <f t="shared" si="1"/>
        <v>50</v>
      </c>
      <c r="M115" s="187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</row>
    <row r="116" spans="1:27" ht="15.75" customHeight="1" x14ac:dyDescent="0.25">
      <c r="A116" s="192" t="s">
        <v>91</v>
      </c>
      <c r="B116" s="207"/>
      <c r="C116" s="207"/>
      <c r="D116" s="205">
        <v>5</v>
      </c>
      <c r="E116" s="205">
        <v>0</v>
      </c>
      <c r="F116" s="200">
        <v>648</v>
      </c>
      <c r="G116" s="187" t="str">
        <f>+VLOOKUP(F114,Participants!$A$1:$F$1449,2,FALSE)</f>
        <v>Faith Williamson</v>
      </c>
      <c r="H116" s="187" t="str">
        <f>+VLOOKUP(F114,Participants!$A$1:$F$1449,4,FALSE)</f>
        <v>JAM</v>
      </c>
      <c r="I116" s="187" t="str">
        <f>+VLOOKUP(F114,Participants!$A$1:$F$1449,5,FALSE)</f>
        <v>F</v>
      </c>
      <c r="J116" s="187">
        <f>+VLOOKUP(F114,Participants!$A$1:$F$1449,3,FALSE)</f>
        <v>3</v>
      </c>
      <c r="K116" s="187" t="str">
        <f>+VLOOKUP(F114,Participants!$A$1:$G$1449,7,FALSE)</f>
        <v>DEV GIRLS</v>
      </c>
      <c r="L116" s="188">
        <f t="shared" si="1"/>
        <v>51</v>
      </c>
      <c r="M116" s="187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</row>
    <row r="117" spans="1:27" ht="15.75" customHeight="1" x14ac:dyDescent="0.25">
      <c r="A117" s="196" t="s">
        <v>68</v>
      </c>
      <c r="B117" s="210"/>
      <c r="C117" s="210"/>
      <c r="D117" s="202">
        <v>4</v>
      </c>
      <c r="E117" s="202">
        <v>9</v>
      </c>
      <c r="F117" s="203">
        <v>975</v>
      </c>
      <c r="G117" s="190" t="str">
        <f>+VLOOKUP(F115:F117,Participants!$A$1:$F$1449,2,FALSE)</f>
        <v>Raegan Faulds</v>
      </c>
      <c r="H117" s="190" t="str">
        <f>+VLOOKUP(F115:F117,Participants!$A$1:$F$1449,4,FALSE)</f>
        <v>GAB</v>
      </c>
      <c r="I117" s="190" t="str">
        <f>+VLOOKUP(F115:F117,Participants!$A$1:$F$1449,5,FALSE)</f>
        <v>F</v>
      </c>
      <c r="J117" s="190">
        <f>+VLOOKUP(F115:F117,Participants!$A$1:$F$1449,3,FALSE)</f>
        <v>3</v>
      </c>
      <c r="K117" s="190" t="str">
        <f>+VLOOKUP(F115:F117,Participants!$A$1:$G$1449,7,FALSE)</f>
        <v>DEV GIRLS</v>
      </c>
      <c r="L117" s="188">
        <f t="shared" si="1"/>
        <v>52</v>
      </c>
      <c r="M117" s="190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</row>
    <row r="118" spans="1:27" ht="15.75" customHeight="1" x14ac:dyDescent="0.25">
      <c r="A118" s="189" t="s">
        <v>1317</v>
      </c>
      <c r="B118" s="210"/>
      <c r="C118" s="210"/>
      <c r="D118" s="202">
        <v>4</v>
      </c>
      <c r="E118" s="202">
        <v>8</v>
      </c>
      <c r="F118" s="203">
        <v>419</v>
      </c>
      <c r="G118" s="190" t="str">
        <f>+VLOOKUP(F116:F118,Participants!$A$1:$F$1449,2,FALSE)</f>
        <v>Tess Liberati</v>
      </c>
      <c r="H118" s="190" t="str">
        <f>+VLOOKUP(F116:F118,Participants!$A$1:$F$1449,4,FALSE)</f>
        <v>PHA</v>
      </c>
      <c r="I118" s="190" t="str">
        <f>+VLOOKUP(F116:F118,Participants!$A$1:$F$1449,5,FALSE)</f>
        <v>F</v>
      </c>
      <c r="J118" s="190">
        <f>+VLOOKUP(F116:F118,Participants!$A$1:$F$1449,3,FALSE)</f>
        <v>1</v>
      </c>
      <c r="K118" s="190" t="str">
        <f>+VLOOKUP(F116:F118,Participants!$A$1:$G$1449,7,FALSE)</f>
        <v>DEV GIRLS</v>
      </c>
      <c r="L118" s="188">
        <f t="shared" si="1"/>
        <v>53</v>
      </c>
      <c r="M118" s="190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</row>
    <row r="119" spans="1:27" ht="15.75" customHeight="1" x14ac:dyDescent="0.25">
      <c r="A119" s="192" t="s">
        <v>91</v>
      </c>
      <c r="B119" s="207"/>
      <c r="C119" s="207"/>
      <c r="D119" s="205">
        <v>4</v>
      </c>
      <c r="E119" s="205">
        <v>7</v>
      </c>
      <c r="F119" s="200">
        <v>647</v>
      </c>
      <c r="G119" s="187" t="str">
        <f>+VLOOKUP(F117:F119,Participants!$A$1:$F$1449,2,FALSE)</f>
        <v>Shannon Sawyer</v>
      </c>
      <c r="H119" s="187" t="str">
        <f>+VLOOKUP(F117:F119,Participants!$A$1:$F$1449,4,FALSE)</f>
        <v>SYL</v>
      </c>
      <c r="I119" s="193" t="str">
        <f>+VLOOKUP(F117:F119,Participants!$A$1:$F$1449,5,FALSE)</f>
        <v>F</v>
      </c>
      <c r="J119" s="187">
        <f>+VLOOKUP(F117:F119,Participants!$A$1:$F$1449,3,FALSE)</f>
        <v>2</v>
      </c>
      <c r="K119" s="187" t="str">
        <f>+VLOOKUP(F117:F119,Participants!$A$1:$G$1449,7,FALSE)</f>
        <v>DEV GIRLS</v>
      </c>
      <c r="L119" s="188">
        <f t="shared" si="1"/>
        <v>54</v>
      </c>
      <c r="M119" s="187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</row>
    <row r="120" spans="1:27" ht="15.75" customHeight="1" x14ac:dyDescent="0.25">
      <c r="A120" s="186" t="s">
        <v>28</v>
      </c>
      <c r="B120" s="204"/>
      <c r="C120" s="204"/>
      <c r="D120" s="205">
        <v>4</v>
      </c>
      <c r="E120" s="205">
        <v>6</v>
      </c>
      <c r="F120" s="200">
        <v>611</v>
      </c>
      <c r="G120" s="187" t="str">
        <f>+VLOOKUP(F118:F120,Participants!$A$1:$F$1449,2,FALSE)</f>
        <v>Lucas Conley</v>
      </c>
      <c r="H120" s="187" t="str">
        <f>+VLOOKUP(F118:F120,Participants!$A$1:$F$1449,4,FALSE)</f>
        <v>AAC</v>
      </c>
      <c r="I120" s="187" t="str">
        <f>+VLOOKUP(F118:F120,Participants!$A$1:$F$1449,5,FALSE)</f>
        <v>M</v>
      </c>
      <c r="J120" s="187">
        <f>+VLOOKUP(F118:F120,Participants!$A$1:$F$1449,3,FALSE)</f>
        <v>4</v>
      </c>
      <c r="K120" s="187" t="str">
        <f>+VLOOKUP(F118:F120,Participants!$A$1:$G$1449,7,FALSE)</f>
        <v>DEV BOYS</v>
      </c>
      <c r="L120" s="188">
        <f t="shared" si="1"/>
        <v>55</v>
      </c>
      <c r="M120" s="187"/>
    </row>
    <row r="121" spans="1:27" ht="15.75" customHeight="1" x14ac:dyDescent="0.25">
      <c r="A121" s="195" t="s">
        <v>59</v>
      </c>
      <c r="B121" s="204"/>
      <c r="C121" s="204"/>
      <c r="D121" s="205">
        <v>4</v>
      </c>
      <c r="E121" s="205">
        <v>3</v>
      </c>
      <c r="F121" s="200">
        <v>260</v>
      </c>
      <c r="G121" s="187" t="str">
        <f>+VLOOKUP(F119:F121,Participants!$A$1:$F$1449,2,FALSE)</f>
        <v>Kiley Fettis</v>
      </c>
      <c r="H121" s="187" t="str">
        <f>+VLOOKUP(F119:F121,Participants!$A$1:$F$1449,4,FALSE)</f>
        <v>JBS</v>
      </c>
      <c r="I121" s="187" t="str">
        <f>+VLOOKUP(F119:F121,Participants!$A$1:$F$1449,5,FALSE)</f>
        <v>F</v>
      </c>
      <c r="J121" s="187">
        <f>+VLOOKUP(F119:F121,Participants!$A$1:$F$1449,3,FALSE)</f>
        <v>2</v>
      </c>
      <c r="K121" s="187" t="str">
        <f>+VLOOKUP(F119:F121,Participants!$A$1:$G$1449,7,FALSE)</f>
        <v>DEV GIRLS</v>
      </c>
      <c r="L121" s="188">
        <f t="shared" si="1"/>
        <v>56</v>
      </c>
      <c r="M121" s="187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</row>
    <row r="122" spans="1:27" ht="15.75" customHeight="1" x14ac:dyDescent="0.25">
      <c r="A122" s="195" t="s">
        <v>85</v>
      </c>
      <c r="B122" s="204"/>
      <c r="C122" s="204"/>
      <c r="D122" s="205">
        <v>4</v>
      </c>
      <c r="E122" s="205">
        <v>3</v>
      </c>
      <c r="F122" s="200">
        <v>389</v>
      </c>
      <c r="G122" s="187" t="str">
        <f>+VLOOKUP(F120:F122,Participants!$A$1:$F$1449,2,FALSE)</f>
        <v>Cate Ravenstahl</v>
      </c>
      <c r="H122" s="187" t="str">
        <f>+VLOOKUP(F120:F122,Participants!$A$1:$F$1449,4,FALSE)</f>
        <v>PHL</v>
      </c>
      <c r="I122" s="187" t="str">
        <f>+VLOOKUP(F120:F122,Participants!$A$1:$F$1449,5,FALSE)</f>
        <v>F</v>
      </c>
      <c r="J122" s="187">
        <f>+VLOOKUP(F120:F122,Participants!$A$1:$F$1449,3,FALSE)</f>
        <v>3</v>
      </c>
      <c r="K122" s="187" t="str">
        <f>+VLOOKUP(F120:F122,Participants!$A$1:$G$1449,7,FALSE)</f>
        <v>DEV GIRLS</v>
      </c>
      <c r="L122" s="188">
        <f t="shared" si="1"/>
        <v>57</v>
      </c>
      <c r="M122" s="187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</row>
    <row r="123" spans="1:27" ht="15.75" customHeight="1" x14ac:dyDescent="0.25">
      <c r="A123" s="195" t="s">
        <v>59</v>
      </c>
      <c r="B123" s="204"/>
      <c r="C123" s="204"/>
      <c r="D123" s="205">
        <v>4</v>
      </c>
      <c r="E123" s="205">
        <v>1</v>
      </c>
      <c r="F123" s="200">
        <v>261</v>
      </c>
      <c r="G123" s="187" t="str">
        <f>+VLOOKUP(F121:F123,Participants!$A$1:$F$1449,2,FALSE)</f>
        <v>Sara Robertson</v>
      </c>
      <c r="H123" s="187" t="str">
        <f>+VLOOKUP(F121:F123,Participants!$A$1:$F$1449,4,FALSE)</f>
        <v>JBS</v>
      </c>
      <c r="I123" s="187" t="str">
        <f>+VLOOKUP(F121:F123,Participants!$A$1:$F$1449,5,FALSE)</f>
        <v>F</v>
      </c>
      <c r="J123" s="187">
        <f>+VLOOKUP(F121:F123,Participants!$A$1:$F$1449,3,FALSE)</f>
        <v>2</v>
      </c>
      <c r="K123" s="187" t="str">
        <f>+VLOOKUP(F121:F123,Participants!$A$1:$G$1449,7,FALSE)</f>
        <v>DEV GIRLS</v>
      </c>
      <c r="L123" s="188">
        <f t="shared" si="1"/>
        <v>58</v>
      </c>
      <c r="M123" s="187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</row>
    <row r="124" spans="1:27" ht="15.75" customHeight="1" x14ac:dyDescent="0.25">
      <c r="A124" s="189" t="s">
        <v>1332</v>
      </c>
      <c r="B124" s="206"/>
      <c r="C124" s="206"/>
      <c r="D124" s="202">
        <v>3</v>
      </c>
      <c r="E124" s="202">
        <v>10</v>
      </c>
      <c r="F124" s="203">
        <v>440</v>
      </c>
      <c r="G124" s="190" t="str">
        <f>+VLOOKUP(F122:F124,Participants!$A$1:$F$1449,2,FALSE)</f>
        <v>Jacey Bell</v>
      </c>
      <c r="H124" s="190" t="str">
        <f>+VLOOKUP(F122:F124,Participants!$A$1:$F$1449,4,FALSE)</f>
        <v>CDT</v>
      </c>
      <c r="I124" s="190" t="str">
        <f>+VLOOKUP(F122:F124,Participants!$A$1:$F$1449,5,FALSE)</f>
        <v>F</v>
      </c>
      <c r="J124" s="190">
        <f>+VLOOKUP(F122:F124,Participants!$A$1:$F$1449,3,FALSE)</f>
        <v>4</v>
      </c>
      <c r="K124" s="190" t="str">
        <f>+VLOOKUP(F122:F124,Participants!$A$1:$G$1449,7,FALSE)</f>
        <v>DEV GIRLS</v>
      </c>
      <c r="L124" s="188">
        <f t="shared" si="1"/>
        <v>59</v>
      </c>
      <c r="M124" s="190"/>
    </row>
    <row r="125" spans="1:27" ht="15.75" customHeight="1" x14ac:dyDescent="0.25">
      <c r="A125" s="189" t="s">
        <v>1317</v>
      </c>
      <c r="B125" s="210"/>
      <c r="C125" s="210"/>
      <c r="D125" s="202">
        <v>3</v>
      </c>
      <c r="E125" s="202">
        <v>8</v>
      </c>
      <c r="F125" s="203">
        <v>418</v>
      </c>
      <c r="G125" s="190" t="str">
        <f>+VLOOKUP(F123:F125,Participants!$A$1:$F$1449,2,FALSE)</f>
        <v>Samantha Oeler</v>
      </c>
      <c r="H125" s="190" t="str">
        <f>+VLOOKUP(F123:F125,Participants!$A$1:$F$1449,4,FALSE)</f>
        <v>PHA</v>
      </c>
      <c r="I125" s="190" t="str">
        <f>+VLOOKUP(F123:F125,Participants!$A$1:$F$1449,5,FALSE)</f>
        <v>F</v>
      </c>
      <c r="J125" s="190">
        <f>+VLOOKUP(F123:F125,Participants!$A$1:$F$1449,3,FALSE)</f>
        <v>1</v>
      </c>
      <c r="K125" s="190" t="str">
        <f>+VLOOKUP(F123:F125,Participants!$A$1:$G$1449,7,FALSE)</f>
        <v>DEV GIRLS</v>
      </c>
      <c r="L125" s="188">
        <v>60</v>
      </c>
      <c r="M125" s="190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</row>
    <row r="126" spans="1:27" s="149" customFormat="1" ht="16.5" customHeight="1" x14ac:dyDescent="0.25">
      <c r="A126" s="189"/>
      <c r="B126" s="202"/>
      <c r="C126" s="202"/>
      <c r="D126" s="202">
        <v>3</v>
      </c>
      <c r="E126" s="202">
        <v>4</v>
      </c>
      <c r="F126" s="248">
        <v>785</v>
      </c>
      <c r="G126" s="190" t="str">
        <f>+VLOOKUP(F123:F126,[1]Participants!$A$1:$F$1449,2,FALSE)</f>
        <v>Reaghan Korey</v>
      </c>
      <c r="H126" s="190" t="str">
        <f>+VLOOKUP(F123:F126,[1]Participants!$A$1:$F$1449,4,FALSE)</f>
        <v>SRT</v>
      </c>
      <c r="I126" s="190" t="str">
        <f>+VLOOKUP(F123:F126,[1]Participants!$A$1:$F$1449,5,FALSE)</f>
        <v>F</v>
      </c>
      <c r="J126" s="190">
        <f>+VLOOKUP(F123:F126,[1]Participants!$A$1:$F$1449,3,FALSE)</f>
        <v>3</v>
      </c>
      <c r="K126" s="190" t="str">
        <f>+VLOOKUP(F123:F126,[1]Participants!$A$1:$G$1449,7,FALSE)</f>
        <v>DEV GIRLS</v>
      </c>
      <c r="L126" s="194">
        <v>61</v>
      </c>
      <c r="M126" s="190"/>
    </row>
    <row r="127" spans="1:27" ht="15.75" customHeight="1" x14ac:dyDescent="0.25">
      <c r="A127" s="189" t="s">
        <v>1332</v>
      </c>
      <c r="B127" s="210"/>
      <c r="C127" s="210"/>
      <c r="D127" s="202">
        <v>2</v>
      </c>
      <c r="E127" s="202">
        <v>2</v>
      </c>
      <c r="F127" s="203">
        <v>435</v>
      </c>
      <c r="G127" s="190" t="str">
        <f>+VLOOKUP(F124:F127,Participants!$A$1:$F$1449,2,FALSE)</f>
        <v>Rhodora Redd</v>
      </c>
      <c r="H127" s="190" t="str">
        <f>+VLOOKUP(F124:F127,Participants!$A$1:$F$1449,4,FALSE)</f>
        <v>CDT</v>
      </c>
      <c r="I127" s="190" t="str">
        <f>+VLOOKUP(F124:F127,Participants!$A$1:$F$1449,5,FALSE)</f>
        <v>F</v>
      </c>
      <c r="J127" s="190">
        <f>+VLOOKUP(F124:F127,Participants!$A$1:$F$1449,3,FALSE)</f>
        <v>1</v>
      </c>
      <c r="K127" s="190" t="str">
        <f>+VLOOKUP(F124:F127,Participants!$A$1:$G$1449,7,FALSE)</f>
        <v>DEV GIRLS</v>
      </c>
      <c r="L127" s="188">
        <v>62</v>
      </c>
      <c r="M127" s="190"/>
    </row>
    <row r="128" spans="1:27" ht="15.75" customHeight="1" x14ac:dyDescent="0.25">
      <c r="A128" s="8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</row>
    <row r="129" spans="1:27" ht="15.75" customHeight="1" x14ac:dyDescent="0.25">
      <c r="A129" s="8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</row>
    <row r="130" spans="1:27" ht="15.75" customHeight="1" x14ac:dyDescent="0.25">
      <c r="A130" s="8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</row>
    <row r="131" spans="1:27" ht="15.75" customHeight="1" x14ac:dyDescent="0.25">
      <c r="A131" s="87"/>
      <c r="B131" s="126" t="s">
        <v>16</v>
      </c>
      <c r="C131" s="126" t="s">
        <v>19</v>
      </c>
      <c r="D131" s="126" t="s">
        <v>26</v>
      </c>
      <c r="E131" s="126" t="s">
        <v>29</v>
      </c>
      <c r="F131" s="126" t="s">
        <v>32</v>
      </c>
      <c r="G131" s="126" t="s">
        <v>35</v>
      </c>
      <c r="H131" s="126" t="s">
        <v>38</v>
      </c>
      <c r="I131" s="126" t="s">
        <v>40</v>
      </c>
      <c r="J131" s="126" t="s">
        <v>42</v>
      </c>
      <c r="K131" s="126" t="s">
        <v>45</v>
      </c>
      <c r="L131" s="126" t="s">
        <v>48</v>
      </c>
      <c r="M131" s="126" t="s">
        <v>51</v>
      </c>
      <c r="N131" s="81" t="s">
        <v>54</v>
      </c>
      <c r="O131" s="81" t="s">
        <v>57</v>
      </c>
      <c r="P131" s="81" t="s">
        <v>60</v>
      </c>
      <c r="Q131" s="81" t="s">
        <v>63</v>
      </c>
      <c r="R131" s="81" t="s">
        <v>66</v>
      </c>
      <c r="S131" s="81" t="s">
        <v>69</v>
      </c>
      <c r="T131" s="81" t="s">
        <v>72</v>
      </c>
      <c r="U131" s="81" t="s">
        <v>75</v>
      </c>
      <c r="V131" s="81" t="s">
        <v>78</v>
      </c>
      <c r="W131" s="81" t="s">
        <v>81</v>
      </c>
      <c r="X131" s="81" t="s">
        <v>86</v>
      </c>
      <c r="Y131" s="81" t="s">
        <v>89</v>
      </c>
      <c r="Z131" s="81" t="s">
        <v>92</v>
      </c>
      <c r="AA131" s="81" t="s">
        <v>1110</v>
      </c>
    </row>
    <row r="132" spans="1:27" ht="15.75" customHeight="1" x14ac:dyDescent="0.25">
      <c r="A132" s="87" t="s">
        <v>22</v>
      </c>
      <c r="B132" s="97">
        <f t="shared" ref="B132:K137" si="2">+SUMIFS($M$2:$M$127,$K$2:$K$127,$A132,$H$2:$H$127,B$131)</f>
        <v>0</v>
      </c>
      <c r="C132" s="97">
        <f t="shared" si="2"/>
        <v>21</v>
      </c>
      <c r="D132" s="97">
        <f t="shared" si="2"/>
        <v>0</v>
      </c>
      <c r="E132" s="97">
        <f t="shared" si="2"/>
        <v>0</v>
      </c>
      <c r="F132" s="97">
        <f t="shared" si="2"/>
        <v>0</v>
      </c>
      <c r="G132" s="97">
        <f t="shared" si="2"/>
        <v>0</v>
      </c>
      <c r="H132" s="97">
        <f t="shared" si="2"/>
        <v>6</v>
      </c>
      <c r="I132" s="97">
        <f t="shared" si="2"/>
        <v>4</v>
      </c>
      <c r="J132" s="97">
        <f t="shared" si="2"/>
        <v>0</v>
      </c>
      <c r="K132" s="97">
        <f t="shared" si="2"/>
        <v>5</v>
      </c>
      <c r="L132" s="97">
        <f t="shared" ref="L132:Z137" si="3">+SUMIFS($M$2:$M$127,$K$2:$K$127,$A132,$H$2:$H$127,L$131)</f>
        <v>0</v>
      </c>
      <c r="M132" s="97">
        <f t="shared" si="3"/>
        <v>0</v>
      </c>
      <c r="N132" s="73">
        <f t="shared" si="3"/>
        <v>0</v>
      </c>
      <c r="O132" s="73">
        <f t="shared" si="3"/>
        <v>0</v>
      </c>
      <c r="P132" s="73">
        <f t="shared" si="3"/>
        <v>0</v>
      </c>
      <c r="Q132" s="73">
        <f t="shared" si="3"/>
        <v>0</v>
      </c>
      <c r="R132" s="73">
        <f t="shared" si="3"/>
        <v>2</v>
      </c>
      <c r="S132" s="73">
        <f t="shared" si="3"/>
        <v>0</v>
      </c>
      <c r="T132" s="73">
        <f t="shared" si="3"/>
        <v>0</v>
      </c>
      <c r="U132" s="73">
        <f t="shared" si="3"/>
        <v>0</v>
      </c>
      <c r="V132" s="73">
        <f t="shared" si="3"/>
        <v>1</v>
      </c>
      <c r="W132" s="73">
        <f t="shared" si="3"/>
        <v>0</v>
      </c>
      <c r="X132" s="73">
        <f t="shared" si="3"/>
        <v>0</v>
      </c>
      <c r="Y132" s="73">
        <f t="shared" si="3"/>
        <v>0</v>
      </c>
      <c r="Z132" s="73">
        <f t="shared" si="3"/>
        <v>0</v>
      </c>
      <c r="AA132" s="73">
        <f t="shared" ref="AA132:AA137" si="4">SUM(B132:Z132)</f>
        <v>39</v>
      </c>
    </row>
    <row r="133" spans="1:27" ht="15.75" customHeight="1" x14ac:dyDescent="0.25">
      <c r="A133" s="87" t="s">
        <v>84</v>
      </c>
      <c r="B133" s="97">
        <f t="shared" si="2"/>
        <v>9</v>
      </c>
      <c r="C133" s="97">
        <f t="shared" si="2"/>
        <v>13</v>
      </c>
      <c r="D133" s="97">
        <f t="shared" si="2"/>
        <v>0</v>
      </c>
      <c r="E133" s="97">
        <f t="shared" si="2"/>
        <v>1</v>
      </c>
      <c r="F133" s="97">
        <f t="shared" si="2"/>
        <v>0</v>
      </c>
      <c r="G133" s="97">
        <f t="shared" si="2"/>
        <v>0</v>
      </c>
      <c r="H133" s="97">
        <f t="shared" si="2"/>
        <v>2</v>
      </c>
      <c r="I133" s="97">
        <f t="shared" si="2"/>
        <v>10</v>
      </c>
      <c r="J133" s="97">
        <f t="shared" si="2"/>
        <v>0</v>
      </c>
      <c r="K133" s="97">
        <f t="shared" si="2"/>
        <v>0</v>
      </c>
      <c r="L133" s="97">
        <f t="shared" si="3"/>
        <v>0</v>
      </c>
      <c r="M133" s="97">
        <f t="shared" si="3"/>
        <v>0</v>
      </c>
      <c r="N133" s="73">
        <f t="shared" si="3"/>
        <v>0</v>
      </c>
      <c r="O133" s="73">
        <f t="shared" si="3"/>
        <v>0</v>
      </c>
      <c r="P133" s="73">
        <f t="shared" si="3"/>
        <v>0</v>
      </c>
      <c r="Q133" s="73">
        <f t="shared" si="3"/>
        <v>0</v>
      </c>
      <c r="R133" s="73">
        <f t="shared" si="3"/>
        <v>0</v>
      </c>
      <c r="S133" s="73">
        <f t="shared" si="3"/>
        <v>0</v>
      </c>
      <c r="T133" s="73">
        <f t="shared" si="3"/>
        <v>0</v>
      </c>
      <c r="U133" s="73">
        <f t="shared" si="3"/>
        <v>0</v>
      </c>
      <c r="V133" s="73">
        <f t="shared" si="3"/>
        <v>0</v>
      </c>
      <c r="W133" s="73">
        <f t="shared" si="3"/>
        <v>0</v>
      </c>
      <c r="X133" s="73">
        <f t="shared" si="3"/>
        <v>0</v>
      </c>
      <c r="Y133" s="73">
        <f t="shared" si="3"/>
        <v>0</v>
      </c>
      <c r="Z133" s="73">
        <f t="shared" si="3"/>
        <v>4</v>
      </c>
      <c r="AA133" s="73">
        <f t="shared" si="4"/>
        <v>39</v>
      </c>
    </row>
    <row r="134" spans="1:27" ht="15.75" customHeight="1" x14ac:dyDescent="0.25">
      <c r="A134" s="87" t="s">
        <v>132</v>
      </c>
      <c r="B134" s="97">
        <f t="shared" si="2"/>
        <v>0</v>
      </c>
      <c r="C134" s="97">
        <f t="shared" si="2"/>
        <v>0</v>
      </c>
      <c r="D134" s="97">
        <f t="shared" si="2"/>
        <v>0</v>
      </c>
      <c r="E134" s="97">
        <f t="shared" si="2"/>
        <v>0</v>
      </c>
      <c r="F134" s="97">
        <f t="shared" si="2"/>
        <v>0</v>
      </c>
      <c r="G134" s="97">
        <f t="shared" si="2"/>
        <v>0</v>
      </c>
      <c r="H134" s="97">
        <f t="shared" si="2"/>
        <v>0</v>
      </c>
      <c r="I134" s="97">
        <f t="shared" si="2"/>
        <v>0</v>
      </c>
      <c r="J134" s="97">
        <f t="shared" si="2"/>
        <v>0</v>
      </c>
      <c r="K134" s="97">
        <f t="shared" si="2"/>
        <v>0</v>
      </c>
      <c r="L134" s="97">
        <f t="shared" si="3"/>
        <v>0</v>
      </c>
      <c r="M134" s="97">
        <f t="shared" si="3"/>
        <v>0</v>
      </c>
      <c r="N134" s="73">
        <f t="shared" si="3"/>
        <v>0</v>
      </c>
      <c r="O134" s="73">
        <f t="shared" si="3"/>
        <v>0</v>
      </c>
      <c r="P134" s="73">
        <f t="shared" si="3"/>
        <v>0</v>
      </c>
      <c r="Q134" s="73">
        <f t="shared" si="3"/>
        <v>0</v>
      </c>
      <c r="R134" s="73">
        <f t="shared" si="3"/>
        <v>0</v>
      </c>
      <c r="S134" s="73">
        <f t="shared" si="3"/>
        <v>0</v>
      </c>
      <c r="T134" s="73">
        <f t="shared" si="3"/>
        <v>0</v>
      </c>
      <c r="U134" s="73">
        <f t="shared" si="3"/>
        <v>0</v>
      </c>
      <c r="V134" s="73">
        <f t="shared" si="3"/>
        <v>0</v>
      </c>
      <c r="W134" s="73">
        <f t="shared" si="3"/>
        <v>0</v>
      </c>
      <c r="X134" s="73">
        <f t="shared" si="3"/>
        <v>0</v>
      </c>
      <c r="Y134" s="73">
        <f t="shared" si="3"/>
        <v>0</v>
      </c>
      <c r="Z134" s="73">
        <f t="shared" si="3"/>
        <v>0</v>
      </c>
      <c r="AA134" s="73">
        <f t="shared" si="4"/>
        <v>0</v>
      </c>
    </row>
    <row r="135" spans="1:27" ht="15.75" customHeight="1" x14ac:dyDescent="0.25">
      <c r="A135" s="87" t="s">
        <v>151</v>
      </c>
      <c r="B135" s="97">
        <f t="shared" si="2"/>
        <v>0</v>
      </c>
      <c r="C135" s="97">
        <f t="shared" si="2"/>
        <v>0</v>
      </c>
      <c r="D135" s="97">
        <f t="shared" si="2"/>
        <v>0</v>
      </c>
      <c r="E135" s="97">
        <f t="shared" si="2"/>
        <v>0</v>
      </c>
      <c r="F135" s="97">
        <f t="shared" si="2"/>
        <v>0</v>
      </c>
      <c r="G135" s="97">
        <f t="shared" si="2"/>
        <v>0</v>
      </c>
      <c r="H135" s="97">
        <f t="shared" si="2"/>
        <v>0</v>
      </c>
      <c r="I135" s="97">
        <f t="shared" si="2"/>
        <v>0</v>
      </c>
      <c r="J135" s="97">
        <f t="shared" si="2"/>
        <v>0</v>
      </c>
      <c r="K135" s="97">
        <f t="shared" si="2"/>
        <v>0</v>
      </c>
      <c r="L135" s="97">
        <f t="shared" si="3"/>
        <v>0</v>
      </c>
      <c r="M135" s="97">
        <f t="shared" si="3"/>
        <v>0</v>
      </c>
      <c r="N135" s="73">
        <f t="shared" si="3"/>
        <v>0</v>
      </c>
      <c r="O135" s="73">
        <f t="shared" si="3"/>
        <v>0</v>
      </c>
      <c r="P135" s="73">
        <f t="shared" si="3"/>
        <v>0</v>
      </c>
      <c r="Q135" s="73">
        <f t="shared" si="3"/>
        <v>0</v>
      </c>
      <c r="R135" s="73">
        <f t="shared" si="3"/>
        <v>0</v>
      </c>
      <c r="S135" s="73">
        <f t="shared" si="3"/>
        <v>0</v>
      </c>
      <c r="T135" s="73">
        <f t="shared" si="3"/>
        <v>0</v>
      </c>
      <c r="U135" s="73">
        <f t="shared" si="3"/>
        <v>0</v>
      </c>
      <c r="V135" s="73">
        <f t="shared" si="3"/>
        <v>0</v>
      </c>
      <c r="W135" s="73">
        <f t="shared" si="3"/>
        <v>0</v>
      </c>
      <c r="X135" s="73">
        <f t="shared" si="3"/>
        <v>0</v>
      </c>
      <c r="Y135" s="73">
        <f t="shared" si="3"/>
        <v>0</v>
      </c>
      <c r="Z135" s="73">
        <f t="shared" si="3"/>
        <v>0</v>
      </c>
      <c r="AA135" s="73">
        <f t="shared" si="4"/>
        <v>0</v>
      </c>
    </row>
    <row r="136" spans="1:27" ht="15.75" customHeight="1" x14ac:dyDescent="0.25">
      <c r="A136" s="87" t="s">
        <v>166</v>
      </c>
      <c r="B136" s="97">
        <f t="shared" si="2"/>
        <v>0</v>
      </c>
      <c r="C136" s="97">
        <f t="shared" si="2"/>
        <v>0</v>
      </c>
      <c r="D136" s="97">
        <f t="shared" si="2"/>
        <v>0</v>
      </c>
      <c r="E136" s="97">
        <f t="shared" si="2"/>
        <v>0</v>
      </c>
      <c r="F136" s="97">
        <f t="shared" si="2"/>
        <v>0</v>
      </c>
      <c r="G136" s="97">
        <f t="shared" si="2"/>
        <v>0</v>
      </c>
      <c r="H136" s="97">
        <f t="shared" si="2"/>
        <v>0</v>
      </c>
      <c r="I136" s="97">
        <f t="shared" si="2"/>
        <v>0</v>
      </c>
      <c r="J136" s="97">
        <f t="shared" si="2"/>
        <v>0</v>
      </c>
      <c r="K136" s="97">
        <f t="shared" si="2"/>
        <v>0</v>
      </c>
      <c r="L136" s="97">
        <f t="shared" si="3"/>
        <v>0</v>
      </c>
      <c r="M136" s="97">
        <f t="shared" si="3"/>
        <v>0</v>
      </c>
      <c r="N136" s="73">
        <f t="shared" si="3"/>
        <v>0</v>
      </c>
      <c r="O136" s="73">
        <f t="shared" si="3"/>
        <v>0</v>
      </c>
      <c r="P136" s="73">
        <f t="shared" si="3"/>
        <v>0</v>
      </c>
      <c r="Q136" s="73">
        <f t="shared" si="3"/>
        <v>0</v>
      </c>
      <c r="R136" s="73">
        <f t="shared" si="3"/>
        <v>0</v>
      </c>
      <c r="S136" s="73">
        <f t="shared" si="3"/>
        <v>0</v>
      </c>
      <c r="T136" s="73">
        <f t="shared" si="3"/>
        <v>0</v>
      </c>
      <c r="U136" s="73">
        <f t="shared" si="3"/>
        <v>0</v>
      </c>
      <c r="V136" s="73">
        <f t="shared" si="3"/>
        <v>0</v>
      </c>
      <c r="W136" s="73">
        <f t="shared" si="3"/>
        <v>0</v>
      </c>
      <c r="X136" s="73">
        <f t="shared" si="3"/>
        <v>0</v>
      </c>
      <c r="Y136" s="73">
        <f t="shared" si="3"/>
        <v>0</v>
      </c>
      <c r="Z136" s="73">
        <f t="shared" si="3"/>
        <v>0</v>
      </c>
      <c r="AA136" s="73">
        <f t="shared" si="4"/>
        <v>0</v>
      </c>
    </row>
    <row r="137" spans="1:27" ht="15.75" customHeight="1" x14ac:dyDescent="0.25">
      <c r="A137" s="87" t="s">
        <v>178</v>
      </c>
      <c r="B137" s="97">
        <f t="shared" si="2"/>
        <v>0</v>
      </c>
      <c r="C137" s="97">
        <f t="shared" si="2"/>
        <v>0</v>
      </c>
      <c r="D137" s="97">
        <f t="shared" si="2"/>
        <v>0</v>
      </c>
      <c r="E137" s="97">
        <f t="shared" si="2"/>
        <v>0</v>
      </c>
      <c r="F137" s="97">
        <f t="shared" si="2"/>
        <v>0</v>
      </c>
      <c r="G137" s="97">
        <f t="shared" si="2"/>
        <v>0</v>
      </c>
      <c r="H137" s="97">
        <f t="shared" si="2"/>
        <v>0</v>
      </c>
      <c r="I137" s="97">
        <f t="shared" si="2"/>
        <v>0</v>
      </c>
      <c r="J137" s="97">
        <f t="shared" si="2"/>
        <v>0</v>
      </c>
      <c r="K137" s="97">
        <f t="shared" si="2"/>
        <v>0</v>
      </c>
      <c r="L137" s="97">
        <f t="shared" si="3"/>
        <v>0</v>
      </c>
      <c r="M137" s="97">
        <f t="shared" si="3"/>
        <v>0</v>
      </c>
      <c r="N137" s="73">
        <f t="shared" si="3"/>
        <v>0</v>
      </c>
      <c r="O137" s="73">
        <f t="shared" si="3"/>
        <v>0</v>
      </c>
      <c r="P137" s="73">
        <f t="shared" si="3"/>
        <v>0</v>
      </c>
      <c r="Q137" s="73">
        <f t="shared" si="3"/>
        <v>0</v>
      </c>
      <c r="R137" s="73">
        <f t="shared" si="3"/>
        <v>0</v>
      </c>
      <c r="S137" s="73">
        <f t="shared" si="3"/>
        <v>0</v>
      </c>
      <c r="T137" s="73">
        <f t="shared" si="3"/>
        <v>0</v>
      </c>
      <c r="U137" s="73">
        <f t="shared" si="3"/>
        <v>0</v>
      </c>
      <c r="V137" s="73">
        <f t="shared" si="3"/>
        <v>0</v>
      </c>
      <c r="W137" s="73">
        <f t="shared" si="3"/>
        <v>0</v>
      </c>
      <c r="X137" s="73">
        <f t="shared" si="3"/>
        <v>0</v>
      </c>
      <c r="Y137" s="73">
        <f t="shared" si="3"/>
        <v>0</v>
      </c>
      <c r="Z137" s="73">
        <f t="shared" si="3"/>
        <v>0</v>
      </c>
      <c r="AA137" s="73">
        <f t="shared" si="4"/>
        <v>0</v>
      </c>
    </row>
    <row r="138" spans="1:27" ht="15.75" customHeight="1" x14ac:dyDescent="0.25">
      <c r="A138" s="8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</row>
    <row r="139" spans="1:27" ht="15.75" customHeight="1" x14ac:dyDescent="0.25">
      <c r="A139" s="8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</row>
    <row r="140" spans="1:27" ht="15.75" customHeight="1" x14ac:dyDescent="0.25">
      <c r="A140" s="8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</row>
    <row r="141" spans="1:27" ht="15.75" customHeight="1" x14ac:dyDescent="0.25">
      <c r="A141" s="8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</row>
    <row r="142" spans="1:27" ht="15.75" customHeight="1" x14ac:dyDescent="0.25">
      <c r="A142" s="8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</row>
    <row r="143" spans="1:27" ht="15.75" customHeight="1" x14ac:dyDescent="0.25">
      <c r="A143" s="8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</row>
    <row r="144" spans="1:27" ht="15.75" customHeight="1" x14ac:dyDescent="0.25">
      <c r="A144" s="8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</row>
    <row r="145" spans="1:13" ht="15.75" customHeight="1" x14ac:dyDescent="0.25">
      <c r="A145" s="8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</row>
    <row r="146" spans="1:13" ht="15.75" customHeight="1" x14ac:dyDescent="0.25">
      <c r="A146" s="8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</row>
    <row r="147" spans="1:13" ht="15.75" customHeight="1" x14ac:dyDescent="0.25">
      <c r="A147" s="8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</row>
    <row r="148" spans="1:13" ht="15.75" customHeight="1" x14ac:dyDescent="0.25">
      <c r="A148" s="8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</row>
    <row r="149" spans="1:13" ht="15.75" customHeight="1" x14ac:dyDescent="0.25">
      <c r="A149" s="8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</row>
    <row r="150" spans="1:13" ht="15.75" customHeight="1" x14ac:dyDescent="0.25">
      <c r="A150" s="8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</row>
    <row r="151" spans="1:13" ht="15.75" customHeight="1" x14ac:dyDescent="0.25">
      <c r="A151" s="8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</row>
    <row r="152" spans="1:13" ht="15.75" customHeight="1" x14ac:dyDescent="0.25">
      <c r="A152" s="8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</row>
    <row r="153" spans="1:13" ht="15.75" customHeight="1" x14ac:dyDescent="0.25">
      <c r="A153" s="8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</row>
    <row r="154" spans="1:13" ht="15.75" customHeight="1" x14ac:dyDescent="0.25">
      <c r="A154" s="8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</row>
    <row r="155" spans="1:13" ht="15.75" customHeight="1" x14ac:dyDescent="0.25">
      <c r="A155" s="8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</row>
    <row r="156" spans="1:13" ht="15.75" customHeight="1" x14ac:dyDescent="0.25">
      <c r="A156" s="8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</row>
    <row r="157" spans="1:13" ht="15.75" customHeight="1" x14ac:dyDescent="0.25">
      <c r="A157" s="8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</row>
    <row r="158" spans="1:13" ht="15.75" customHeight="1" x14ac:dyDescent="0.25">
      <c r="A158" s="8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</row>
    <row r="159" spans="1:13" ht="15.75" customHeight="1" x14ac:dyDescent="0.25">
      <c r="A159" s="8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</row>
    <row r="160" spans="1:13" ht="15.75" customHeight="1" x14ac:dyDescent="0.25">
      <c r="A160" s="8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</row>
    <row r="161" spans="1:13" ht="15.75" customHeight="1" x14ac:dyDescent="0.25">
      <c r="A161" s="8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</row>
    <row r="162" spans="1:13" ht="15.75" customHeight="1" x14ac:dyDescent="0.25">
      <c r="A162" s="8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</row>
    <row r="163" spans="1:13" ht="15.75" customHeight="1" x14ac:dyDescent="0.25">
      <c r="A163" s="8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</row>
    <row r="164" spans="1:13" ht="15.75" customHeight="1" x14ac:dyDescent="0.25">
      <c r="A164" s="8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</row>
    <row r="165" spans="1:13" ht="15.75" customHeight="1" x14ac:dyDescent="0.25">
      <c r="A165" s="8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</row>
    <row r="166" spans="1:13" ht="15.75" customHeight="1" x14ac:dyDescent="0.25">
      <c r="A166" s="8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</row>
    <row r="167" spans="1:13" ht="15.75" customHeight="1" x14ac:dyDescent="0.25">
      <c r="A167" s="8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</row>
    <row r="168" spans="1:13" ht="15.75" customHeight="1" x14ac:dyDescent="0.25">
      <c r="A168" s="8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</row>
    <row r="169" spans="1:13" ht="15.75" customHeight="1" x14ac:dyDescent="0.25">
      <c r="A169" s="8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</row>
    <row r="170" spans="1:13" ht="15.75" customHeight="1" x14ac:dyDescent="0.25">
      <c r="A170" s="8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</row>
    <row r="171" spans="1:13" ht="15.75" customHeight="1" x14ac:dyDescent="0.25">
      <c r="A171" s="8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</row>
    <row r="172" spans="1:13" ht="15.75" customHeight="1" x14ac:dyDescent="0.25">
      <c r="A172" s="8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</row>
    <row r="173" spans="1:13" ht="15.75" customHeight="1" x14ac:dyDescent="0.25">
      <c r="A173" s="8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</row>
    <row r="174" spans="1:13" ht="15.75" customHeight="1" x14ac:dyDescent="0.25">
      <c r="A174" s="8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</row>
    <row r="175" spans="1:13" ht="15.75" customHeight="1" x14ac:dyDescent="0.25">
      <c r="A175" s="8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</row>
    <row r="176" spans="1:13" ht="15.75" customHeight="1" x14ac:dyDescent="0.25">
      <c r="A176" s="8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</row>
    <row r="177" spans="1:13" ht="15.75" customHeight="1" x14ac:dyDescent="0.25">
      <c r="A177" s="8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</row>
    <row r="178" spans="1:13" ht="15.75" customHeight="1" x14ac:dyDescent="0.25">
      <c r="A178" s="8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</row>
    <row r="179" spans="1:13" ht="15.75" customHeight="1" x14ac:dyDescent="0.25">
      <c r="A179" s="8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</row>
    <row r="180" spans="1:13" ht="15.75" customHeight="1" x14ac:dyDescent="0.25">
      <c r="A180" s="8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</row>
    <row r="181" spans="1:13" ht="15.75" customHeight="1" x14ac:dyDescent="0.25">
      <c r="A181" s="8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</row>
    <row r="182" spans="1:13" ht="15.75" customHeight="1" x14ac:dyDescent="0.25">
      <c r="A182" s="8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</row>
    <row r="183" spans="1:13" ht="15.75" customHeight="1" x14ac:dyDescent="0.25">
      <c r="A183" s="8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</row>
    <row r="184" spans="1:13" ht="15.75" customHeight="1" x14ac:dyDescent="0.25">
      <c r="A184" s="8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</row>
    <row r="185" spans="1:13" ht="15.75" customHeight="1" x14ac:dyDescent="0.25">
      <c r="A185" s="8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</row>
    <row r="186" spans="1:13" ht="15.75" customHeight="1" x14ac:dyDescent="0.25">
      <c r="A186" s="8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</row>
    <row r="187" spans="1:13" ht="15.75" customHeight="1" x14ac:dyDescent="0.25">
      <c r="A187" s="8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</row>
    <row r="188" spans="1:13" ht="15.75" customHeight="1" x14ac:dyDescent="0.25">
      <c r="A188" s="8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</row>
    <row r="189" spans="1:13" ht="15.75" customHeight="1" x14ac:dyDescent="0.25">
      <c r="A189" s="8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</row>
    <row r="190" spans="1:13" ht="15.75" customHeight="1" x14ac:dyDescent="0.25">
      <c r="A190" s="8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</row>
    <row r="191" spans="1:13" ht="15.75" customHeight="1" x14ac:dyDescent="0.25">
      <c r="A191" s="8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</row>
    <row r="192" spans="1:13" ht="15.75" customHeight="1" x14ac:dyDescent="0.25">
      <c r="A192" s="8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</row>
    <row r="193" spans="1:13" ht="15.75" customHeight="1" x14ac:dyDescent="0.25">
      <c r="A193" s="8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</row>
    <row r="194" spans="1:13" ht="15.75" customHeight="1" x14ac:dyDescent="0.25">
      <c r="A194" s="8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</row>
    <row r="195" spans="1:13" ht="15.75" customHeight="1" x14ac:dyDescent="0.25">
      <c r="A195" s="8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</row>
    <row r="196" spans="1:13" ht="15.75" customHeight="1" x14ac:dyDescent="0.25">
      <c r="A196" s="8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</row>
    <row r="197" spans="1:13" ht="15.75" customHeight="1" x14ac:dyDescent="0.25">
      <c r="A197" s="8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</row>
    <row r="198" spans="1:13" ht="15.75" customHeight="1" x14ac:dyDescent="0.25">
      <c r="A198" s="8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</row>
    <row r="199" spans="1:13" ht="15.75" customHeight="1" x14ac:dyDescent="0.25">
      <c r="A199" s="8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</row>
    <row r="200" spans="1:13" ht="15.75" customHeight="1" x14ac:dyDescent="0.25">
      <c r="A200" s="8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</row>
    <row r="201" spans="1:13" ht="15.75" customHeight="1" x14ac:dyDescent="0.25">
      <c r="A201" s="8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</row>
    <row r="202" spans="1:13" ht="15.75" customHeight="1" x14ac:dyDescent="0.25">
      <c r="A202" s="8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</row>
    <row r="203" spans="1:13" ht="15.75" customHeight="1" x14ac:dyDescent="0.25">
      <c r="A203" s="8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</row>
    <row r="204" spans="1:13" ht="15.75" customHeight="1" x14ac:dyDescent="0.25">
      <c r="A204" s="8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</row>
    <row r="205" spans="1:13" ht="15.75" customHeight="1" x14ac:dyDescent="0.25">
      <c r="A205" s="8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</row>
    <row r="206" spans="1:13" ht="15.75" customHeight="1" x14ac:dyDescent="0.25">
      <c r="A206" s="8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</row>
    <row r="207" spans="1:13" ht="15.75" customHeight="1" x14ac:dyDescent="0.25">
      <c r="A207" s="8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</row>
    <row r="208" spans="1:13" ht="15.75" customHeight="1" x14ac:dyDescent="0.25">
      <c r="A208" s="8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</row>
    <row r="209" spans="1:13" ht="15.75" customHeight="1" x14ac:dyDescent="0.25">
      <c r="A209" s="8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</row>
    <row r="210" spans="1:13" ht="15.75" customHeight="1" x14ac:dyDescent="0.25">
      <c r="A210" s="8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</row>
    <row r="211" spans="1:13" ht="15.75" customHeight="1" x14ac:dyDescent="0.25">
      <c r="A211" s="8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</row>
    <row r="212" spans="1:13" ht="15.75" customHeight="1" x14ac:dyDescent="0.25">
      <c r="A212" s="8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</row>
    <row r="213" spans="1:13" ht="15.75" customHeight="1" x14ac:dyDescent="0.25">
      <c r="A213" s="8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</row>
    <row r="214" spans="1:13" ht="15.75" customHeight="1" x14ac:dyDescent="0.25">
      <c r="A214" s="8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</row>
    <row r="215" spans="1:13" ht="15.75" customHeight="1" x14ac:dyDescent="0.25">
      <c r="A215" s="8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</row>
    <row r="216" spans="1:13" ht="15.75" customHeight="1" x14ac:dyDescent="0.25">
      <c r="A216" s="8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</row>
    <row r="217" spans="1:13" ht="15.75" customHeight="1" x14ac:dyDescent="0.25">
      <c r="A217" s="8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</row>
    <row r="218" spans="1:13" ht="15.75" customHeight="1" x14ac:dyDescent="0.25">
      <c r="A218" s="8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</row>
    <row r="219" spans="1:13" ht="15.75" customHeight="1" x14ac:dyDescent="0.25">
      <c r="A219" s="8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</row>
    <row r="220" spans="1:13" ht="15.75" customHeight="1" x14ac:dyDescent="0.25">
      <c r="A220" s="8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</row>
    <row r="221" spans="1:13" ht="15.75" customHeight="1" x14ac:dyDescent="0.25">
      <c r="A221" s="8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</row>
    <row r="222" spans="1:13" ht="15.75" customHeight="1" x14ac:dyDescent="0.25">
      <c r="A222" s="8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</row>
    <row r="223" spans="1:13" ht="15.75" customHeight="1" x14ac:dyDescent="0.25">
      <c r="A223" s="8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</row>
    <row r="224" spans="1:13" ht="15.75" customHeight="1" x14ac:dyDescent="0.25">
      <c r="A224" s="8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</row>
    <row r="225" spans="1:13" ht="15.75" customHeight="1" x14ac:dyDescent="0.25">
      <c r="A225" s="8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</row>
    <row r="226" spans="1:13" ht="15.75" customHeight="1" x14ac:dyDescent="0.25">
      <c r="A226" s="8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</row>
    <row r="227" spans="1:13" ht="15.75" customHeight="1" x14ac:dyDescent="0.25">
      <c r="A227" s="8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</row>
    <row r="228" spans="1:13" ht="15.75" customHeight="1" x14ac:dyDescent="0.25">
      <c r="A228" s="8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</row>
    <row r="229" spans="1:13" ht="15.75" customHeight="1" x14ac:dyDescent="0.25">
      <c r="A229" s="8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</row>
    <row r="230" spans="1:13" ht="15.75" customHeight="1" x14ac:dyDescent="0.25">
      <c r="A230" s="8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</row>
    <row r="231" spans="1:13" ht="15.75" customHeight="1" x14ac:dyDescent="0.25">
      <c r="A231" s="8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</row>
    <row r="232" spans="1:13" ht="15.75" customHeight="1" x14ac:dyDescent="0.25">
      <c r="A232" s="8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</row>
    <row r="233" spans="1:13" ht="15.75" customHeight="1" x14ac:dyDescent="0.25">
      <c r="A233" s="8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</row>
    <row r="234" spans="1:13" ht="15.75" customHeight="1" x14ac:dyDescent="0.25">
      <c r="A234" s="8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</row>
    <row r="235" spans="1:13" ht="15.75" customHeight="1" x14ac:dyDescent="0.25">
      <c r="A235" s="8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</row>
    <row r="236" spans="1:13" ht="15.75" customHeight="1" x14ac:dyDescent="0.25">
      <c r="A236" s="8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</row>
    <row r="237" spans="1:13" ht="15.75" customHeight="1" x14ac:dyDescent="0.25">
      <c r="A237" s="8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</row>
    <row r="238" spans="1:13" ht="15.75" customHeight="1" x14ac:dyDescent="0.25">
      <c r="A238" s="8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</row>
    <row r="239" spans="1:13" ht="15.75" customHeight="1" x14ac:dyDescent="0.25">
      <c r="A239" s="8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</row>
    <row r="240" spans="1:13" ht="15.75" customHeight="1" x14ac:dyDescent="0.25">
      <c r="A240" s="8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</row>
    <row r="241" spans="1:13" ht="15.75" customHeight="1" x14ac:dyDescent="0.25">
      <c r="A241" s="8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</row>
    <row r="242" spans="1:13" ht="15.75" customHeight="1" x14ac:dyDescent="0.25">
      <c r="A242" s="8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</row>
    <row r="243" spans="1:13" ht="15.75" customHeight="1" x14ac:dyDescent="0.25">
      <c r="A243" s="8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</row>
    <row r="244" spans="1:13" ht="15.75" customHeight="1" x14ac:dyDescent="0.25">
      <c r="A244" s="8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</row>
    <row r="245" spans="1:13" ht="15.75" customHeight="1" x14ac:dyDescent="0.25">
      <c r="A245" s="8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</row>
    <row r="246" spans="1:13" ht="15.75" customHeight="1" x14ac:dyDescent="0.25">
      <c r="A246" s="8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</row>
    <row r="247" spans="1:13" ht="15.75" customHeight="1" x14ac:dyDescent="0.25">
      <c r="A247" s="8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</row>
    <row r="248" spans="1:13" ht="15.75" customHeight="1" x14ac:dyDescent="0.25">
      <c r="A248" s="8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</row>
    <row r="249" spans="1:13" ht="15.75" customHeight="1" x14ac:dyDescent="0.25">
      <c r="A249" s="8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</row>
    <row r="250" spans="1:13" ht="15.75" customHeight="1" x14ac:dyDescent="0.25">
      <c r="A250" s="8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</row>
    <row r="251" spans="1:13" ht="15.75" customHeight="1" x14ac:dyDescent="0.25">
      <c r="A251" s="8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</row>
    <row r="252" spans="1:13" ht="15.75" customHeight="1" x14ac:dyDescent="0.25">
      <c r="A252" s="8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</row>
    <row r="253" spans="1:13" ht="15.75" customHeight="1" x14ac:dyDescent="0.25">
      <c r="A253" s="8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</row>
    <row r="254" spans="1:13" ht="15.75" customHeight="1" x14ac:dyDescent="0.25">
      <c r="A254" s="8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</row>
    <row r="255" spans="1:13" ht="15.75" customHeight="1" x14ac:dyDescent="0.25">
      <c r="A255" s="8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</row>
    <row r="256" spans="1:13" ht="15.75" customHeight="1" x14ac:dyDescent="0.25">
      <c r="A256" s="8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</row>
    <row r="257" spans="1:13" ht="15.75" customHeight="1" x14ac:dyDescent="0.25">
      <c r="A257" s="8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</row>
    <row r="258" spans="1:13" ht="15.75" customHeight="1" x14ac:dyDescent="0.25">
      <c r="A258" s="8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</row>
    <row r="259" spans="1:13" ht="15.75" customHeight="1" x14ac:dyDescent="0.25">
      <c r="A259" s="8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</row>
    <row r="260" spans="1:13" ht="15.75" customHeight="1" x14ac:dyDescent="0.25">
      <c r="A260" s="8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</row>
    <row r="261" spans="1:13" ht="15.75" customHeight="1" x14ac:dyDescent="0.25">
      <c r="A261" s="8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</row>
    <row r="262" spans="1:13" ht="15.75" customHeight="1" x14ac:dyDescent="0.25">
      <c r="A262" s="8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</row>
    <row r="263" spans="1:13" ht="15.75" customHeight="1" x14ac:dyDescent="0.25">
      <c r="A263" s="8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</row>
    <row r="264" spans="1:13" ht="15.75" customHeight="1" x14ac:dyDescent="0.25">
      <c r="A264" s="8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</row>
    <row r="265" spans="1:13" ht="15.75" customHeight="1" x14ac:dyDescent="0.25">
      <c r="A265" s="8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</row>
    <row r="266" spans="1:13" ht="15.75" customHeight="1" x14ac:dyDescent="0.25">
      <c r="A266" s="8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</row>
    <row r="267" spans="1:13" ht="15.75" customHeight="1" x14ac:dyDescent="0.25">
      <c r="A267" s="8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</row>
    <row r="268" spans="1:13" ht="15.75" customHeight="1" x14ac:dyDescent="0.25">
      <c r="A268" s="8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</row>
    <row r="269" spans="1:13" ht="15.75" customHeight="1" x14ac:dyDescent="0.25">
      <c r="A269" s="8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</row>
    <row r="270" spans="1:13" ht="15.75" customHeight="1" x14ac:dyDescent="0.25">
      <c r="A270" s="8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</row>
    <row r="271" spans="1:13" ht="15.75" customHeight="1" x14ac:dyDescent="0.25">
      <c r="A271" s="8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</row>
    <row r="272" spans="1:13" ht="15.75" customHeight="1" x14ac:dyDescent="0.25">
      <c r="A272" s="8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</row>
    <row r="273" spans="1:13" ht="15.75" customHeight="1" x14ac:dyDescent="0.25">
      <c r="A273" s="8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</row>
    <row r="274" spans="1:13" ht="15.75" customHeight="1" x14ac:dyDescent="0.25">
      <c r="A274" s="8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</row>
    <row r="275" spans="1:13" ht="15.75" customHeight="1" x14ac:dyDescent="0.25">
      <c r="A275" s="8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</row>
    <row r="276" spans="1:13" ht="15.75" customHeight="1" x14ac:dyDescent="0.25">
      <c r="A276" s="8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</row>
    <row r="277" spans="1:13" ht="15.75" customHeight="1" x14ac:dyDescent="0.25">
      <c r="A277" s="8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</row>
    <row r="278" spans="1:13" ht="15.75" customHeight="1" x14ac:dyDescent="0.25">
      <c r="A278" s="8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</row>
    <row r="279" spans="1:13" ht="15.75" customHeight="1" x14ac:dyDescent="0.25">
      <c r="A279" s="8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</row>
    <row r="280" spans="1:13" ht="15.75" customHeight="1" x14ac:dyDescent="0.25">
      <c r="A280" s="8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</row>
    <row r="281" spans="1:13" ht="15.75" customHeight="1" x14ac:dyDescent="0.25">
      <c r="A281" s="8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</row>
    <row r="282" spans="1:13" ht="15.75" customHeight="1" x14ac:dyDescent="0.25">
      <c r="A282" s="8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</row>
    <row r="283" spans="1:13" ht="15.75" customHeight="1" x14ac:dyDescent="0.25">
      <c r="A283" s="8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</row>
    <row r="284" spans="1:13" ht="15.75" customHeight="1" x14ac:dyDescent="0.25">
      <c r="A284" s="8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</row>
    <row r="285" spans="1:13" ht="15.75" customHeight="1" x14ac:dyDescent="0.25">
      <c r="A285" s="8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</row>
    <row r="286" spans="1:13" ht="15.75" customHeight="1" x14ac:dyDescent="0.25">
      <c r="A286" s="8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</row>
    <row r="287" spans="1:13" ht="15.75" customHeight="1" x14ac:dyDescent="0.25">
      <c r="A287" s="8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</row>
    <row r="288" spans="1:13" ht="15.75" customHeight="1" x14ac:dyDescent="0.25">
      <c r="A288" s="8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</row>
    <row r="289" spans="1:13" ht="15.75" customHeight="1" x14ac:dyDescent="0.25">
      <c r="A289" s="8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</row>
    <row r="290" spans="1:13" ht="15.75" customHeight="1" x14ac:dyDescent="0.25">
      <c r="A290" s="8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</row>
    <row r="291" spans="1:13" ht="15.75" customHeight="1" x14ac:dyDescent="0.25">
      <c r="A291" s="8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</row>
    <row r="292" spans="1:13" ht="15.75" customHeight="1" x14ac:dyDescent="0.25">
      <c r="A292" s="8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</row>
    <row r="293" spans="1:13" ht="15.75" customHeight="1" x14ac:dyDescent="0.25">
      <c r="A293" s="8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</row>
    <row r="294" spans="1:13" ht="15.75" customHeight="1" x14ac:dyDescent="0.25">
      <c r="A294" s="8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</row>
    <row r="295" spans="1:13" ht="15.75" customHeight="1" x14ac:dyDescent="0.25">
      <c r="A295" s="8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</row>
    <row r="296" spans="1:13" ht="15.75" customHeight="1" x14ac:dyDescent="0.25">
      <c r="A296" s="8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</row>
    <row r="297" spans="1:13" ht="15.75" customHeight="1" x14ac:dyDescent="0.25">
      <c r="A297" s="8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</row>
    <row r="298" spans="1:13" ht="15.75" customHeight="1" x14ac:dyDescent="0.25">
      <c r="A298" s="8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</row>
    <row r="299" spans="1:13" ht="15.75" customHeight="1" x14ac:dyDescent="0.25">
      <c r="A299" s="8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</row>
    <row r="300" spans="1:13" ht="15.75" customHeight="1" x14ac:dyDescent="0.25">
      <c r="A300" s="8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</row>
    <row r="301" spans="1:13" ht="15.75" customHeight="1" x14ac:dyDescent="0.25">
      <c r="A301" s="8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</row>
    <row r="302" spans="1:13" ht="15.75" customHeight="1" x14ac:dyDescent="0.25">
      <c r="A302" s="8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</row>
    <row r="303" spans="1:13" ht="15.75" customHeight="1" x14ac:dyDescent="0.25">
      <c r="A303" s="8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</row>
    <row r="304" spans="1:13" ht="15.75" customHeight="1" x14ac:dyDescent="0.25">
      <c r="A304" s="8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</row>
    <row r="305" spans="1:13" ht="15.75" customHeight="1" x14ac:dyDescent="0.25">
      <c r="A305" s="8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</row>
    <row r="306" spans="1:13" ht="15.75" customHeight="1" x14ac:dyDescent="0.25">
      <c r="A306" s="8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</row>
    <row r="307" spans="1:13" ht="15.75" customHeight="1" x14ac:dyDescent="0.25">
      <c r="A307" s="8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</row>
    <row r="308" spans="1:13" ht="15.75" customHeight="1" x14ac:dyDescent="0.25">
      <c r="A308" s="8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</row>
    <row r="309" spans="1:13" ht="15.75" customHeight="1" x14ac:dyDescent="0.25">
      <c r="A309" s="8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</row>
    <row r="310" spans="1:13" ht="15.75" customHeight="1" x14ac:dyDescent="0.25">
      <c r="A310" s="8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</row>
    <row r="311" spans="1:13" ht="15.75" customHeight="1" x14ac:dyDescent="0.25">
      <c r="A311" s="8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</row>
    <row r="312" spans="1:13" ht="15.75" customHeight="1" x14ac:dyDescent="0.25">
      <c r="A312" s="8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</row>
    <row r="313" spans="1:13" ht="15.75" customHeight="1" x14ac:dyDescent="0.25">
      <c r="A313" s="8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</row>
    <row r="314" spans="1:13" ht="15.75" customHeight="1" x14ac:dyDescent="0.25">
      <c r="A314" s="8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</row>
    <row r="315" spans="1:13" ht="15.75" customHeight="1" x14ac:dyDescent="0.25">
      <c r="A315" s="8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</row>
    <row r="316" spans="1:13" ht="15.75" customHeight="1" x14ac:dyDescent="0.25">
      <c r="A316" s="8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</row>
    <row r="317" spans="1:13" ht="15.75" customHeight="1" x14ac:dyDescent="0.25">
      <c r="A317" s="8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</row>
    <row r="318" spans="1:13" ht="15.75" customHeight="1" x14ac:dyDescent="0.25">
      <c r="A318" s="8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</row>
    <row r="319" spans="1:13" ht="15.75" customHeight="1" x14ac:dyDescent="0.25">
      <c r="A319" s="8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</row>
    <row r="320" spans="1:13" ht="15.75" customHeight="1" x14ac:dyDescent="0.25">
      <c r="A320" s="8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</row>
    <row r="321" spans="1:13" ht="15.75" customHeight="1" x14ac:dyDescent="0.25">
      <c r="A321" s="8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</row>
    <row r="322" spans="1:13" ht="15.75" customHeight="1" x14ac:dyDescent="0.25">
      <c r="A322" s="8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</row>
    <row r="323" spans="1:13" ht="15.75" customHeight="1" x14ac:dyDescent="0.25">
      <c r="A323" s="8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</row>
    <row r="324" spans="1:13" ht="15.75" customHeight="1" x14ac:dyDescent="0.25">
      <c r="A324" s="8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</row>
    <row r="325" spans="1:13" ht="15.75" customHeight="1" x14ac:dyDescent="0.25">
      <c r="A325" s="8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</row>
    <row r="326" spans="1:13" ht="15.75" customHeight="1" x14ac:dyDescent="0.25">
      <c r="A326" s="8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</row>
    <row r="327" spans="1:13" ht="15.75" customHeight="1" x14ac:dyDescent="0.25">
      <c r="A327" s="8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</row>
    <row r="328" spans="1:13" ht="15.75" customHeight="1" x14ac:dyDescent="0.25">
      <c r="A328" s="8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</row>
    <row r="329" spans="1:13" ht="15.75" customHeight="1" x14ac:dyDescent="0.25">
      <c r="A329" s="8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</row>
    <row r="330" spans="1:13" ht="15.75" customHeight="1" x14ac:dyDescent="0.25">
      <c r="A330" s="8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</row>
    <row r="331" spans="1:13" ht="15.75" customHeight="1" x14ac:dyDescent="0.25">
      <c r="A331" s="8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</row>
    <row r="332" spans="1:13" ht="15.75" customHeight="1" x14ac:dyDescent="0.25">
      <c r="A332" s="8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</row>
    <row r="333" spans="1:13" ht="15.75" customHeight="1" x14ac:dyDescent="0.25">
      <c r="A333" s="8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</row>
    <row r="334" spans="1:13" ht="15.75" customHeight="1" x14ac:dyDescent="0.25">
      <c r="A334" s="8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</row>
    <row r="335" spans="1:13" ht="15.75" customHeight="1" x14ac:dyDescent="0.25">
      <c r="A335" s="8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</row>
    <row r="336" spans="1:13" ht="15.75" customHeight="1" x14ac:dyDescent="0.25">
      <c r="A336" s="8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</row>
    <row r="337" spans="1:13" ht="15.75" customHeight="1" x14ac:dyDescent="0.25">
      <c r="A337" s="8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</row>
    <row r="338" spans="1:13" ht="15.75" customHeight="1" x14ac:dyDescent="0.25">
      <c r="A338" s="8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</row>
    <row r="339" spans="1:13" ht="15.75" customHeight="1" x14ac:dyDescent="0.25">
      <c r="A339" s="8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</row>
    <row r="340" spans="1:13" ht="15.75" customHeight="1" x14ac:dyDescent="0.25">
      <c r="A340" s="8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</row>
    <row r="341" spans="1:13" ht="15.75" customHeight="1" x14ac:dyDescent="0.25">
      <c r="A341" s="8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</row>
    <row r="342" spans="1:13" ht="15.75" customHeight="1" x14ac:dyDescent="0.25">
      <c r="A342" s="8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</row>
    <row r="343" spans="1:13" ht="15.75" customHeight="1" x14ac:dyDescent="0.25">
      <c r="A343" s="8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</row>
    <row r="344" spans="1:13" ht="15.75" customHeight="1" x14ac:dyDescent="0.25">
      <c r="A344" s="8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</row>
    <row r="345" spans="1:13" ht="15.75" customHeight="1" x14ac:dyDescent="0.25">
      <c r="A345" s="8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</row>
    <row r="346" spans="1:13" ht="15.75" customHeight="1" x14ac:dyDescent="0.25">
      <c r="A346" s="8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</row>
    <row r="347" spans="1:13" ht="15.75" customHeight="1" x14ac:dyDescent="0.25">
      <c r="A347" s="8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</row>
    <row r="348" spans="1:13" ht="15.75" customHeight="1" x14ac:dyDescent="0.25">
      <c r="A348" s="8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</row>
    <row r="349" spans="1:13" ht="15.75" customHeight="1" x14ac:dyDescent="0.25">
      <c r="A349" s="8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</row>
    <row r="350" spans="1:13" ht="15.75" customHeight="1" x14ac:dyDescent="0.25">
      <c r="A350" s="8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</row>
    <row r="351" spans="1:13" ht="15.75" customHeight="1" x14ac:dyDescent="0.25">
      <c r="A351" s="8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</row>
    <row r="352" spans="1:13" ht="15.75" customHeight="1" x14ac:dyDescent="0.25">
      <c r="A352" s="8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</row>
    <row r="353" spans="1:13" ht="15.75" customHeight="1" x14ac:dyDescent="0.25">
      <c r="A353" s="8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</row>
    <row r="354" spans="1:13" ht="15.75" customHeight="1" x14ac:dyDescent="0.25">
      <c r="A354" s="8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</row>
    <row r="355" spans="1:13" ht="15.75" customHeight="1" x14ac:dyDescent="0.25">
      <c r="A355" s="8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</row>
    <row r="356" spans="1:13" ht="15.75" customHeight="1" x14ac:dyDescent="0.25">
      <c r="A356" s="8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</row>
    <row r="357" spans="1:13" ht="15.75" customHeight="1" x14ac:dyDescent="0.25">
      <c r="A357" s="8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</row>
    <row r="358" spans="1:13" ht="15.75" customHeight="1" x14ac:dyDescent="0.25">
      <c r="A358" s="8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</row>
    <row r="359" spans="1:13" ht="15.75" customHeight="1" x14ac:dyDescent="0.25">
      <c r="A359" s="8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</row>
    <row r="360" spans="1:13" ht="15.75" customHeight="1" x14ac:dyDescent="0.25">
      <c r="A360" s="8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</row>
    <row r="361" spans="1:13" ht="15.75" customHeight="1" x14ac:dyDescent="0.25">
      <c r="A361" s="8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</row>
    <row r="362" spans="1:13" ht="15.75" customHeight="1" x14ac:dyDescent="0.25">
      <c r="A362" s="8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</row>
    <row r="363" spans="1:13" ht="15.75" customHeight="1" x14ac:dyDescent="0.25">
      <c r="A363" s="8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</row>
    <row r="364" spans="1:13" ht="15.75" customHeight="1" x14ac:dyDescent="0.25">
      <c r="A364" s="8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</row>
    <row r="365" spans="1:13" ht="15.75" customHeight="1" x14ac:dyDescent="0.25">
      <c r="A365" s="8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</row>
    <row r="366" spans="1:13" ht="15.75" customHeight="1" x14ac:dyDescent="0.25">
      <c r="A366" s="8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</row>
    <row r="367" spans="1:13" ht="15.75" customHeight="1" x14ac:dyDescent="0.25">
      <c r="A367" s="8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</row>
    <row r="368" spans="1:13" ht="15.75" customHeight="1" x14ac:dyDescent="0.25">
      <c r="A368" s="8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</row>
    <row r="369" spans="1:13" ht="15.75" customHeight="1" x14ac:dyDescent="0.25">
      <c r="A369" s="8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</row>
    <row r="370" spans="1:13" ht="15.75" customHeight="1" x14ac:dyDescent="0.25">
      <c r="A370" s="8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</row>
    <row r="371" spans="1:13" ht="15.75" customHeight="1" x14ac:dyDescent="0.25">
      <c r="A371" s="8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</row>
    <row r="372" spans="1:13" ht="15.75" customHeight="1" x14ac:dyDescent="0.25">
      <c r="A372" s="8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</row>
    <row r="373" spans="1:13" ht="15.75" customHeight="1" x14ac:dyDescent="0.25">
      <c r="A373" s="8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</row>
    <row r="374" spans="1:13" ht="15.75" customHeight="1" x14ac:dyDescent="0.25">
      <c r="A374" s="8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</row>
    <row r="375" spans="1:13" ht="15.75" customHeight="1" x14ac:dyDescent="0.25">
      <c r="A375" s="8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</row>
    <row r="376" spans="1:13" ht="15.75" customHeight="1" x14ac:dyDescent="0.25">
      <c r="A376" s="8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</row>
    <row r="377" spans="1:13" ht="15.75" customHeight="1" x14ac:dyDescent="0.25">
      <c r="A377" s="8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</row>
    <row r="378" spans="1:13" ht="15.75" customHeight="1" x14ac:dyDescent="0.25">
      <c r="A378" s="8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</row>
    <row r="379" spans="1:13" ht="15.75" customHeight="1" x14ac:dyDescent="0.25">
      <c r="A379" s="8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</row>
    <row r="380" spans="1:13" ht="15.75" customHeight="1" x14ac:dyDescent="0.25">
      <c r="A380" s="8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</row>
    <row r="381" spans="1:13" ht="15.75" customHeight="1" x14ac:dyDescent="0.25">
      <c r="A381" s="8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</row>
    <row r="382" spans="1:13" ht="15.75" customHeight="1" x14ac:dyDescent="0.25">
      <c r="A382" s="8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</row>
    <row r="383" spans="1:13" ht="15.75" customHeight="1" x14ac:dyDescent="0.25">
      <c r="A383" s="8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</row>
    <row r="384" spans="1:13" ht="15.75" customHeight="1" x14ac:dyDescent="0.25">
      <c r="A384" s="8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</row>
    <row r="385" spans="1:13" ht="15.75" customHeight="1" x14ac:dyDescent="0.25">
      <c r="A385" s="8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</row>
    <row r="386" spans="1:13" ht="15.75" customHeight="1" x14ac:dyDescent="0.25">
      <c r="A386" s="8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</row>
    <row r="387" spans="1:13" ht="15.75" customHeight="1" x14ac:dyDescent="0.25">
      <c r="A387" s="8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</row>
    <row r="388" spans="1:13" ht="15.75" customHeight="1" x14ac:dyDescent="0.25">
      <c r="A388" s="8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</row>
    <row r="389" spans="1:13" ht="15.75" customHeight="1" x14ac:dyDescent="0.25">
      <c r="A389" s="8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</row>
    <row r="390" spans="1:13" ht="15.75" customHeight="1" x14ac:dyDescent="0.25">
      <c r="A390" s="8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</row>
    <row r="391" spans="1:13" ht="15.75" customHeight="1" x14ac:dyDescent="0.25">
      <c r="A391" s="8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</row>
    <row r="392" spans="1:13" ht="15.75" customHeight="1" x14ac:dyDescent="0.25">
      <c r="A392" s="8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</row>
    <row r="393" spans="1:13" ht="15.75" customHeight="1" x14ac:dyDescent="0.25">
      <c r="A393" s="8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</row>
    <row r="394" spans="1:13" ht="15.75" customHeight="1" x14ac:dyDescent="0.25">
      <c r="A394" s="8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</row>
    <row r="395" spans="1:13" ht="15.75" customHeight="1" x14ac:dyDescent="0.25">
      <c r="A395" s="8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</row>
    <row r="396" spans="1:13" ht="15.75" customHeight="1" x14ac:dyDescent="0.25">
      <c r="A396" s="8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</row>
    <row r="397" spans="1:13" ht="15.75" customHeight="1" x14ac:dyDescent="0.25">
      <c r="A397" s="8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</row>
    <row r="398" spans="1:13" ht="15.75" customHeight="1" x14ac:dyDescent="0.25">
      <c r="A398" s="8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</row>
    <row r="399" spans="1:13" ht="15.75" customHeight="1" x14ac:dyDescent="0.25">
      <c r="A399" s="8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</row>
    <row r="400" spans="1:13" ht="15.75" customHeight="1" x14ac:dyDescent="0.25">
      <c r="A400" s="8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</row>
    <row r="401" spans="1:13" ht="15.75" customHeight="1" x14ac:dyDescent="0.25">
      <c r="A401" s="8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</row>
    <row r="402" spans="1:13" ht="15.75" customHeight="1" x14ac:dyDescent="0.25">
      <c r="A402" s="8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</row>
    <row r="403" spans="1:13" ht="15.75" customHeight="1" x14ac:dyDescent="0.25">
      <c r="A403" s="8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</row>
    <row r="404" spans="1:13" ht="15.75" customHeight="1" x14ac:dyDescent="0.25">
      <c r="A404" s="8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</row>
    <row r="405" spans="1:13" ht="15.75" customHeight="1" x14ac:dyDescent="0.25">
      <c r="A405" s="8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</row>
    <row r="406" spans="1:13" ht="15.75" customHeight="1" x14ac:dyDescent="0.25">
      <c r="A406" s="8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</row>
    <row r="407" spans="1:13" ht="15.75" customHeight="1" x14ac:dyDescent="0.25">
      <c r="A407" s="8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</row>
    <row r="408" spans="1:13" ht="15.75" customHeight="1" x14ac:dyDescent="0.25">
      <c r="A408" s="8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</row>
    <row r="409" spans="1:13" ht="15.75" customHeight="1" x14ac:dyDescent="0.25">
      <c r="A409" s="8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</row>
    <row r="410" spans="1:13" ht="15.75" customHeight="1" x14ac:dyDescent="0.25">
      <c r="A410" s="8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</row>
    <row r="411" spans="1:13" ht="15.75" customHeight="1" x14ac:dyDescent="0.25">
      <c r="A411" s="8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</row>
    <row r="412" spans="1:13" ht="15.75" customHeight="1" x14ac:dyDescent="0.25">
      <c r="A412" s="8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</row>
    <row r="413" spans="1:13" ht="15.75" customHeight="1" x14ac:dyDescent="0.25">
      <c r="A413" s="8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</row>
    <row r="414" spans="1:13" ht="15.75" customHeight="1" x14ac:dyDescent="0.25">
      <c r="A414" s="8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</row>
    <row r="415" spans="1:13" ht="15.75" customHeight="1" x14ac:dyDescent="0.25">
      <c r="A415" s="8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</row>
    <row r="416" spans="1:13" ht="15.75" customHeight="1" x14ac:dyDescent="0.25">
      <c r="A416" s="8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</row>
    <row r="417" spans="1:13" ht="15.75" customHeight="1" x14ac:dyDescent="0.25">
      <c r="A417" s="8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</row>
    <row r="418" spans="1:13" ht="15.75" customHeight="1" x14ac:dyDescent="0.25">
      <c r="A418" s="8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</row>
    <row r="419" spans="1:13" ht="15.75" customHeight="1" x14ac:dyDescent="0.25">
      <c r="A419" s="8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</row>
    <row r="420" spans="1:13" ht="15.75" customHeight="1" x14ac:dyDescent="0.25">
      <c r="A420" s="8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</row>
    <row r="421" spans="1:13" ht="15.75" customHeight="1" x14ac:dyDescent="0.25">
      <c r="A421" s="8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</row>
    <row r="422" spans="1:13" ht="15.75" customHeight="1" x14ac:dyDescent="0.25">
      <c r="A422" s="8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</row>
    <row r="423" spans="1:13" ht="15.75" customHeight="1" x14ac:dyDescent="0.25">
      <c r="A423" s="8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</row>
    <row r="424" spans="1:13" ht="15.75" customHeight="1" x14ac:dyDescent="0.25">
      <c r="A424" s="8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</row>
    <row r="425" spans="1:13" ht="15.75" customHeight="1" x14ac:dyDescent="0.25">
      <c r="A425" s="8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</row>
    <row r="426" spans="1:13" ht="15.75" customHeight="1" x14ac:dyDescent="0.25">
      <c r="A426" s="8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</row>
    <row r="427" spans="1:13" ht="15.75" customHeight="1" x14ac:dyDescent="0.25">
      <c r="A427" s="8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</row>
    <row r="428" spans="1:13" ht="15.75" customHeight="1" x14ac:dyDescent="0.25">
      <c r="A428" s="8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</row>
    <row r="429" spans="1:13" ht="15.75" customHeight="1" x14ac:dyDescent="0.25">
      <c r="A429" s="8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</row>
    <row r="430" spans="1:13" ht="15.75" customHeight="1" x14ac:dyDescent="0.25">
      <c r="A430" s="8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</row>
    <row r="431" spans="1:13" ht="15.75" customHeight="1" x14ac:dyDescent="0.25">
      <c r="A431" s="8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</row>
    <row r="432" spans="1:13" ht="15.75" customHeight="1" x14ac:dyDescent="0.25">
      <c r="A432" s="8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</row>
    <row r="433" spans="1:13" ht="15.75" customHeight="1" x14ac:dyDescent="0.25">
      <c r="A433" s="8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</row>
    <row r="434" spans="1:13" ht="15.75" customHeight="1" x14ac:dyDescent="0.25">
      <c r="A434" s="8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</row>
    <row r="435" spans="1:13" ht="15.75" customHeight="1" x14ac:dyDescent="0.25">
      <c r="A435" s="8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</row>
    <row r="436" spans="1:13" ht="15.75" customHeight="1" x14ac:dyDescent="0.25">
      <c r="A436" s="8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</row>
    <row r="437" spans="1:13" ht="15.75" customHeight="1" x14ac:dyDescent="0.25">
      <c r="A437" s="8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</row>
    <row r="438" spans="1:13" ht="15.75" customHeight="1" x14ac:dyDescent="0.25">
      <c r="A438" s="8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</row>
    <row r="439" spans="1:13" ht="15.75" customHeight="1" x14ac:dyDescent="0.25">
      <c r="A439" s="8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</row>
    <row r="440" spans="1:13" ht="15.75" customHeight="1" x14ac:dyDescent="0.25">
      <c r="A440" s="8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</row>
    <row r="441" spans="1:13" ht="15.75" customHeight="1" x14ac:dyDescent="0.25">
      <c r="A441" s="8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</row>
    <row r="442" spans="1:13" ht="15.75" customHeight="1" x14ac:dyDescent="0.25">
      <c r="A442" s="8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</row>
    <row r="443" spans="1:13" ht="15.75" customHeight="1" x14ac:dyDescent="0.25">
      <c r="A443" s="8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</row>
    <row r="444" spans="1:13" ht="15.75" customHeight="1" x14ac:dyDescent="0.25">
      <c r="A444" s="8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</row>
    <row r="445" spans="1:13" ht="15.75" customHeight="1" x14ac:dyDescent="0.25">
      <c r="A445" s="8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</row>
    <row r="446" spans="1:13" ht="15.75" customHeight="1" x14ac:dyDescent="0.25">
      <c r="A446" s="8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</row>
    <row r="447" spans="1:13" ht="15.75" customHeight="1" x14ac:dyDescent="0.25">
      <c r="A447" s="8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</row>
    <row r="448" spans="1:13" ht="15.75" customHeight="1" x14ac:dyDescent="0.25">
      <c r="A448" s="8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</row>
    <row r="449" spans="1:13" ht="15.75" customHeight="1" x14ac:dyDescent="0.25">
      <c r="A449" s="8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</row>
    <row r="450" spans="1:13" ht="15.75" customHeight="1" x14ac:dyDescent="0.25">
      <c r="A450" s="8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</row>
    <row r="451" spans="1:13" ht="15.75" customHeight="1" x14ac:dyDescent="0.25">
      <c r="A451" s="8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</row>
    <row r="452" spans="1:13" ht="15.75" customHeight="1" x14ac:dyDescent="0.25">
      <c r="A452" s="8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</row>
    <row r="453" spans="1:13" ht="15.75" customHeight="1" x14ac:dyDescent="0.25">
      <c r="A453" s="8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</row>
    <row r="454" spans="1:13" ht="15.75" customHeight="1" x14ac:dyDescent="0.25">
      <c r="A454" s="8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</row>
    <row r="455" spans="1:13" ht="15.75" customHeight="1" x14ac:dyDescent="0.25">
      <c r="A455" s="8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</row>
    <row r="456" spans="1:13" ht="15.75" customHeight="1" x14ac:dyDescent="0.25">
      <c r="A456" s="8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</row>
    <row r="457" spans="1:13" ht="15.75" customHeight="1" x14ac:dyDescent="0.25">
      <c r="A457" s="8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</row>
    <row r="458" spans="1:13" ht="15.75" customHeight="1" x14ac:dyDescent="0.25">
      <c r="A458" s="8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</row>
    <row r="459" spans="1:13" ht="15.75" customHeight="1" x14ac:dyDescent="0.25">
      <c r="A459" s="8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</row>
    <row r="460" spans="1:13" ht="15.75" customHeight="1" x14ac:dyDescent="0.25">
      <c r="A460" s="8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</row>
    <row r="461" spans="1:13" ht="15.75" customHeight="1" x14ac:dyDescent="0.25">
      <c r="A461" s="8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</row>
    <row r="462" spans="1:13" ht="15.75" customHeight="1" x14ac:dyDescent="0.25">
      <c r="A462" s="8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</row>
    <row r="463" spans="1:13" ht="15.75" customHeight="1" x14ac:dyDescent="0.25">
      <c r="A463" s="8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</row>
    <row r="464" spans="1:13" ht="15.75" customHeight="1" x14ac:dyDescent="0.25">
      <c r="A464" s="8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</row>
    <row r="465" spans="1:13" ht="15.75" customHeight="1" x14ac:dyDescent="0.25">
      <c r="A465" s="8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</row>
    <row r="466" spans="1:13" ht="15.75" customHeight="1" x14ac:dyDescent="0.25">
      <c r="A466" s="8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</row>
    <row r="467" spans="1:13" ht="15.75" customHeight="1" x14ac:dyDescent="0.25">
      <c r="A467" s="8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</row>
    <row r="468" spans="1:13" ht="15.75" customHeight="1" x14ac:dyDescent="0.25">
      <c r="A468" s="8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</row>
    <row r="469" spans="1:13" ht="15.75" customHeight="1" x14ac:dyDescent="0.25">
      <c r="A469" s="8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</row>
    <row r="470" spans="1:13" ht="15.75" customHeight="1" x14ac:dyDescent="0.25">
      <c r="A470" s="8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</row>
    <row r="471" spans="1:13" ht="15.75" customHeight="1" x14ac:dyDescent="0.25">
      <c r="A471" s="8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</row>
    <row r="472" spans="1:13" ht="15.75" customHeight="1" x14ac:dyDescent="0.25">
      <c r="A472" s="8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</row>
    <row r="473" spans="1:13" ht="15.75" customHeight="1" x14ac:dyDescent="0.25">
      <c r="A473" s="8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</row>
    <row r="474" spans="1:13" ht="15.75" customHeight="1" x14ac:dyDescent="0.25">
      <c r="A474" s="8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</row>
    <row r="475" spans="1:13" ht="15.75" customHeight="1" x14ac:dyDescent="0.25">
      <c r="A475" s="8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</row>
    <row r="476" spans="1:13" ht="15.75" customHeight="1" x14ac:dyDescent="0.25">
      <c r="A476" s="8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</row>
    <row r="477" spans="1:13" ht="15.75" customHeight="1" x14ac:dyDescent="0.25">
      <c r="A477" s="8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</row>
    <row r="478" spans="1:13" ht="15.75" customHeight="1" x14ac:dyDescent="0.25">
      <c r="A478" s="8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</row>
    <row r="479" spans="1:13" ht="15.75" customHeight="1" x14ac:dyDescent="0.25">
      <c r="A479" s="8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</row>
    <row r="480" spans="1:13" ht="15.75" customHeight="1" x14ac:dyDescent="0.25">
      <c r="A480" s="8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</row>
    <row r="481" spans="1:13" ht="15.75" customHeight="1" x14ac:dyDescent="0.25">
      <c r="A481" s="8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</row>
    <row r="482" spans="1:13" ht="15.75" customHeight="1" x14ac:dyDescent="0.25">
      <c r="A482" s="8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</row>
    <row r="483" spans="1:13" ht="15.75" customHeight="1" x14ac:dyDescent="0.25">
      <c r="A483" s="8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</row>
    <row r="484" spans="1:13" ht="15.75" customHeight="1" x14ac:dyDescent="0.25">
      <c r="A484" s="8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</row>
    <row r="485" spans="1:13" ht="15.75" customHeight="1" x14ac:dyDescent="0.25">
      <c r="A485" s="8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</row>
    <row r="486" spans="1:13" ht="15.75" customHeight="1" x14ac:dyDescent="0.25">
      <c r="A486" s="8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</row>
    <row r="487" spans="1:13" ht="15.75" customHeight="1" x14ac:dyDescent="0.25">
      <c r="A487" s="8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</row>
    <row r="488" spans="1:13" ht="15.75" customHeight="1" x14ac:dyDescent="0.25">
      <c r="A488" s="8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</row>
    <row r="489" spans="1:13" ht="15.75" customHeight="1" x14ac:dyDescent="0.25">
      <c r="A489" s="8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</row>
    <row r="490" spans="1:13" ht="15.75" customHeight="1" x14ac:dyDescent="0.25">
      <c r="A490" s="8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</row>
    <row r="491" spans="1:13" ht="15.75" customHeight="1" x14ac:dyDescent="0.25">
      <c r="A491" s="8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</row>
    <row r="492" spans="1:13" ht="15.75" customHeight="1" x14ac:dyDescent="0.25">
      <c r="A492" s="8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</row>
    <row r="493" spans="1:13" ht="15.75" customHeight="1" x14ac:dyDescent="0.25">
      <c r="A493" s="8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</row>
    <row r="494" spans="1:13" ht="15.75" customHeight="1" x14ac:dyDescent="0.25">
      <c r="A494" s="8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</row>
    <row r="495" spans="1:13" ht="15.75" customHeight="1" x14ac:dyDescent="0.25">
      <c r="A495" s="8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</row>
    <row r="496" spans="1:13" ht="15.75" customHeight="1" x14ac:dyDescent="0.25">
      <c r="A496" s="8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</row>
    <row r="497" spans="1:13" ht="15.75" customHeight="1" x14ac:dyDescent="0.25">
      <c r="A497" s="8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</row>
    <row r="498" spans="1:13" ht="15.75" customHeight="1" x14ac:dyDescent="0.25">
      <c r="A498" s="8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</row>
    <row r="499" spans="1:13" ht="15.75" customHeight="1" x14ac:dyDescent="0.25">
      <c r="A499" s="8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</row>
    <row r="500" spans="1:13" ht="15.75" customHeight="1" x14ac:dyDescent="0.25">
      <c r="A500" s="8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</row>
    <row r="501" spans="1:13" ht="15.75" customHeight="1" x14ac:dyDescent="0.25">
      <c r="A501" s="8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</row>
    <row r="502" spans="1:13" ht="15.75" customHeight="1" x14ac:dyDescent="0.25">
      <c r="A502" s="8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</row>
    <row r="503" spans="1:13" ht="15.75" customHeight="1" x14ac:dyDescent="0.25">
      <c r="A503" s="8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</row>
    <row r="504" spans="1:13" ht="15.75" customHeight="1" x14ac:dyDescent="0.25">
      <c r="A504" s="8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</row>
    <row r="505" spans="1:13" ht="15.75" customHeight="1" x14ac:dyDescent="0.25">
      <c r="A505" s="8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</row>
    <row r="506" spans="1:13" ht="15.75" customHeight="1" x14ac:dyDescent="0.25">
      <c r="A506" s="8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</row>
    <row r="507" spans="1:13" ht="15.75" customHeight="1" x14ac:dyDescent="0.25">
      <c r="A507" s="8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</row>
    <row r="508" spans="1:13" ht="15.75" customHeight="1" x14ac:dyDescent="0.25">
      <c r="A508" s="8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</row>
    <row r="509" spans="1:13" ht="15.75" customHeight="1" x14ac:dyDescent="0.25">
      <c r="A509" s="8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</row>
    <row r="510" spans="1:13" ht="15.75" customHeight="1" x14ac:dyDescent="0.25">
      <c r="A510" s="8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</row>
    <row r="511" spans="1:13" ht="15.75" customHeight="1" x14ac:dyDescent="0.25">
      <c r="A511" s="8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</row>
    <row r="512" spans="1:13" ht="15.75" customHeight="1" x14ac:dyDescent="0.25">
      <c r="A512" s="8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</row>
    <row r="513" spans="1:13" ht="15.75" customHeight="1" x14ac:dyDescent="0.25">
      <c r="A513" s="8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</row>
    <row r="514" spans="1:13" ht="15.75" customHeight="1" x14ac:dyDescent="0.25">
      <c r="A514" s="8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15.75" customHeight="1" x14ac:dyDescent="0.25">
      <c r="A515" s="8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  <row r="516" spans="1:13" ht="15.75" customHeight="1" x14ac:dyDescent="0.25">
      <c r="A516" s="8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</row>
    <row r="517" spans="1:13" ht="15.75" customHeight="1" x14ac:dyDescent="0.25">
      <c r="A517" s="8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</row>
    <row r="518" spans="1:13" ht="15.75" customHeight="1" x14ac:dyDescent="0.25">
      <c r="A518" s="8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</row>
    <row r="519" spans="1:13" ht="15.75" customHeight="1" x14ac:dyDescent="0.25">
      <c r="A519" s="8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</row>
    <row r="520" spans="1:13" ht="15.75" customHeight="1" x14ac:dyDescent="0.25">
      <c r="A520" s="8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</row>
    <row r="521" spans="1:13" ht="15.75" customHeight="1" x14ac:dyDescent="0.25">
      <c r="A521" s="8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</row>
    <row r="522" spans="1:13" ht="15.75" customHeight="1" x14ac:dyDescent="0.25">
      <c r="A522" s="8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</row>
    <row r="523" spans="1:13" ht="15.75" customHeight="1" x14ac:dyDescent="0.25">
      <c r="A523" s="8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</row>
    <row r="524" spans="1:13" ht="15.75" customHeight="1" x14ac:dyDescent="0.25">
      <c r="A524" s="8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</row>
    <row r="525" spans="1:13" ht="15.75" customHeight="1" x14ac:dyDescent="0.25">
      <c r="A525" s="8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</row>
    <row r="526" spans="1:13" ht="15.75" customHeight="1" x14ac:dyDescent="0.25">
      <c r="A526" s="8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</row>
    <row r="527" spans="1:13" ht="15.75" customHeight="1" x14ac:dyDescent="0.25">
      <c r="A527" s="8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</row>
    <row r="528" spans="1:13" ht="15.75" customHeight="1" x14ac:dyDescent="0.25">
      <c r="A528" s="8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</row>
    <row r="529" spans="1:13" ht="15.75" customHeight="1" x14ac:dyDescent="0.25">
      <c r="A529" s="8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</row>
    <row r="530" spans="1:13" ht="15.75" customHeight="1" x14ac:dyDescent="0.25">
      <c r="A530" s="8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</row>
    <row r="531" spans="1:13" ht="15.75" customHeight="1" x14ac:dyDescent="0.25">
      <c r="A531" s="8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</row>
    <row r="532" spans="1:13" ht="15.75" customHeight="1" x14ac:dyDescent="0.25">
      <c r="A532" s="8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</row>
    <row r="533" spans="1:13" ht="15.75" customHeight="1" x14ac:dyDescent="0.25">
      <c r="A533" s="8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</row>
    <row r="534" spans="1:13" ht="15.75" customHeight="1" x14ac:dyDescent="0.25">
      <c r="A534" s="8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</row>
    <row r="535" spans="1:13" ht="15.75" customHeight="1" x14ac:dyDescent="0.25">
      <c r="A535" s="8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</row>
    <row r="536" spans="1:13" ht="15.75" customHeight="1" x14ac:dyDescent="0.25">
      <c r="A536" s="8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</row>
    <row r="537" spans="1:13" ht="15.75" customHeight="1" x14ac:dyDescent="0.25">
      <c r="A537" s="8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</row>
    <row r="538" spans="1:13" ht="15.75" customHeight="1" x14ac:dyDescent="0.25">
      <c r="A538" s="8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</row>
    <row r="539" spans="1:13" ht="15.75" customHeight="1" x14ac:dyDescent="0.25">
      <c r="A539" s="8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</row>
    <row r="540" spans="1:13" ht="15.75" customHeight="1" x14ac:dyDescent="0.25">
      <c r="A540" s="8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</row>
    <row r="541" spans="1:13" ht="15.75" customHeight="1" x14ac:dyDescent="0.25">
      <c r="A541" s="8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</row>
    <row r="542" spans="1:13" ht="15.75" customHeight="1" x14ac:dyDescent="0.25">
      <c r="A542" s="8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</row>
    <row r="543" spans="1:13" ht="15.75" customHeight="1" x14ac:dyDescent="0.25">
      <c r="A543" s="8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</row>
    <row r="544" spans="1:13" ht="15.75" customHeight="1" x14ac:dyDescent="0.25">
      <c r="A544" s="8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</row>
    <row r="545" spans="1:13" ht="15.75" customHeight="1" x14ac:dyDescent="0.25">
      <c r="A545" s="8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</row>
    <row r="546" spans="1:13" ht="15.75" customHeight="1" x14ac:dyDescent="0.25">
      <c r="A546" s="8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</row>
    <row r="547" spans="1:13" ht="15.75" customHeight="1" x14ac:dyDescent="0.25">
      <c r="A547" s="8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</row>
    <row r="548" spans="1:13" ht="15.75" customHeight="1" x14ac:dyDescent="0.25">
      <c r="A548" s="8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</row>
    <row r="549" spans="1:13" ht="15.75" customHeight="1" x14ac:dyDescent="0.25">
      <c r="A549" s="8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</row>
    <row r="550" spans="1:13" ht="15.75" customHeight="1" x14ac:dyDescent="0.25">
      <c r="A550" s="8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</row>
    <row r="551" spans="1:13" ht="15.75" customHeight="1" x14ac:dyDescent="0.25">
      <c r="A551" s="8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</row>
    <row r="552" spans="1:13" ht="15.75" customHeight="1" x14ac:dyDescent="0.25">
      <c r="A552" s="8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</row>
    <row r="553" spans="1:13" ht="15.75" customHeight="1" x14ac:dyDescent="0.25">
      <c r="A553" s="8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</row>
    <row r="554" spans="1:13" ht="15.75" customHeight="1" x14ac:dyDescent="0.25">
      <c r="A554" s="8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</row>
    <row r="555" spans="1:13" ht="15.75" customHeight="1" x14ac:dyDescent="0.25">
      <c r="A555" s="8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</row>
    <row r="556" spans="1:13" ht="15.75" customHeight="1" x14ac:dyDescent="0.25">
      <c r="A556" s="8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</row>
    <row r="557" spans="1:13" ht="15.75" customHeight="1" x14ac:dyDescent="0.25">
      <c r="A557" s="8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</row>
    <row r="558" spans="1:13" ht="15.75" customHeight="1" x14ac:dyDescent="0.25">
      <c r="A558" s="8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</row>
    <row r="559" spans="1:13" ht="15.75" customHeight="1" x14ac:dyDescent="0.25">
      <c r="A559" s="8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</row>
    <row r="560" spans="1:13" ht="15.75" customHeight="1" x14ac:dyDescent="0.25">
      <c r="A560" s="8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</row>
    <row r="561" spans="1:13" ht="15.75" customHeight="1" x14ac:dyDescent="0.25">
      <c r="A561" s="8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</row>
    <row r="562" spans="1:13" ht="15.75" customHeight="1" x14ac:dyDescent="0.25">
      <c r="A562" s="8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</row>
    <row r="563" spans="1:13" ht="15.75" customHeight="1" x14ac:dyDescent="0.25">
      <c r="A563" s="8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</row>
    <row r="564" spans="1:13" ht="15.75" customHeight="1" x14ac:dyDescent="0.25">
      <c r="A564" s="8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</row>
    <row r="565" spans="1:13" ht="15.75" customHeight="1" x14ac:dyDescent="0.25">
      <c r="A565" s="8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</row>
    <row r="566" spans="1:13" ht="15.75" customHeight="1" x14ac:dyDescent="0.25">
      <c r="A566" s="8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</row>
    <row r="567" spans="1:13" ht="15.75" customHeight="1" x14ac:dyDescent="0.25">
      <c r="A567" s="8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</row>
    <row r="568" spans="1:13" ht="15.75" customHeight="1" x14ac:dyDescent="0.25">
      <c r="A568" s="8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</row>
    <row r="569" spans="1:13" ht="15.75" customHeight="1" x14ac:dyDescent="0.25">
      <c r="A569" s="8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</row>
    <row r="570" spans="1:13" ht="15.75" customHeight="1" x14ac:dyDescent="0.25">
      <c r="A570" s="8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</row>
    <row r="571" spans="1:13" ht="15.75" customHeight="1" x14ac:dyDescent="0.25">
      <c r="A571" s="8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</row>
    <row r="572" spans="1:13" ht="15.75" customHeight="1" x14ac:dyDescent="0.25">
      <c r="A572" s="8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</row>
    <row r="573" spans="1:13" ht="15.75" customHeight="1" x14ac:dyDescent="0.25">
      <c r="A573" s="8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</row>
    <row r="574" spans="1:13" ht="15.75" customHeight="1" x14ac:dyDescent="0.25">
      <c r="A574" s="8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</row>
    <row r="575" spans="1:13" ht="15.75" customHeight="1" x14ac:dyDescent="0.25">
      <c r="A575" s="8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</row>
    <row r="576" spans="1:13" ht="15.75" customHeight="1" x14ac:dyDescent="0.25">
      <c r="A576" s="8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</row>
    <row r="577" spans="1:13" ht="15.75" customHeight="1" x14ac:dyDescent="0.25">
      <c r="A577" s="8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</row>
    <row r="578" spans="1:13" ht="15.75" customHeight="1" x14ac:dyDescent="0.25">
      <c r="A578" s="8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</row>
    <row r="579" spans="1:13" ht="15.75" customHeight="1" x14ac:dyDescent="0.25">
      <c r="A579" s="8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</row>
    <row r="580" spans="1:13" ht="15.75" customHeight="1" x14ac:dyDescent="0.25">
      <c r="A580" s="8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</row>
    <row r="581" spans="1:13" ht="15.75" customHeight="1" x14ac:dyDescent="0.25">
      <c r="A581" s="8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</row>
    <row r="582" spans="1:13" ht="15.75" customHeight="1" x14ac:dyDescent="0.25">
      <c r="A582" s="8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</row>
    <row r="583" spans="1:13" ht="15.75" customHeight="1" x14ac:dyDescent="0.25">
      <c r="A583" s="8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</row>
    <row r="584" spans="1:13" ht="15.75" customHeight="1" x14ac:dyDescent="0.25">
      <c r="A584" s="8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</row>
    <row r="585" spans="1:13" ht="15.75" customHeight="1" x14ac:dyDescent="0.25">
      <c r="A585" s="8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</row>
    <row r="586" spans="1:13" ht="15.75" customHeight="1" x14ac:dyDescent="0.25">
      <c r="A586" s="8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</row>
    <row r="587" spans="1:13" ht="15.75" customHeight="1" x14ac:dyDescent="0.25">
      <c r="A587" s="8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</row>
    <row r="588" spans="1:13" ht="15.75" customHeight="1" x14ac:dyDescent="0.25">
      <c r="A588" s="8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</row>
    <row r="589" spans="1:13" ht="15.75" customHeight="1" x14ac:dyDescent="0.25">
      <c r="A589" s="8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</row>
    <row r="590" spans="1:13" ht="15.75" customHeight="1" x14ac:dyDescent="0.25">
      <c r="A590" s="8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</row>
    <row r="591" spans="1:13" ht="15.75" customHeight="1" x14ac:dyDescent="0.25">
      <c r="A591" s="8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</row>
    <row r="592" spans="1:13" ht="15.75" customHeight="1" x14ac:dyDescent="0.25">
      <c r="A592" s="8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</row>
    <row r="593" spans="1:13" ht="15.75" customHeight="1" x14ac:dyDescent="0.25">
      <c r="A593" s="8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</row>
    <row r="594" spans="1:13" ht="15.75" customHeight="1" x14ac:dyDescent="0.25">
      <c r="A594" s="8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</row>
    <row r="595" spans="1:13" ht="15.75" customHeight="1" x14ac:dyDescent="0.25">
      <c r="A595" s="8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</row>
    <row r="596" spans="1:13" ht="15.75" customHeight="1" x14ac:dyDescent="0.25">
      <c r="A596" s="8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</row>
    <row r="597" spans="1:13" ht="15.75" customHeight="1" x14ac:dyDescent="0.25">
      <c r="A597" s="8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</row>
    <row r="598" spans="1:13" ht="15.75" customHeight="1" x14ac:dyDescent="0.25">
      <c r="A598" s="8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</row>
    <row r="599" spans="1:13" ht="15.75" customHeight="1" x14ac:dyDescent="0.25">
      <c r="A599" s="8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</row>
    <row r="600" spans="1:13" ht="15.75" customHeight="1" x14ac:dyDescent="0.25">
      <c r="A600" s="8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</row>
    <row r="601" spans="1:13" ht="15.75" customHeight="1" x14ac:dyDescent="0.25">
      <c r="A601" s="8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</row>
    <row r="602" spans="1:13" ht="15.75" customHeight="1" x14ac:dyDescent="0.25">
      <c r="A602" s="8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</row>
    <row r="603" spans="1:13" ht="15.75" customHeight="1" x14ac:dyDescent="0.25">
      <c r="A603" s="8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</row>
    <row r="604" spans="1:13" ht="15.75" customHeight="1" x14ac:dyDescent="0.25">
      <c r="A604" s="8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</row>
    <row r="605" spans="1:13" ht="15.75" customHeight="1" x14ac:dyDescent="0.25">
      <c r="A605" s="8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</row>
    <row r="606" spans="1:13" ht="15.75" customHeight="1" x14ac:dyDescent="0.25">
      <c r="A606" s="8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</row>
    <row r="607" spans="1:13" ht="15.75" customHeight="1" x14ac:dyDescent="0.25">
      <c r="A607" s="8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</row>
    <row r="608" spans="1:13" ht="15.75" customHeight="1" x14ac:dyDescent="0.25">
      <c r="A608" s="8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</row>
    <row r="609" spans="1:13" ht="15.75" customHeight="1" x14ac:dyDescent="0.25">
      <c r="A609" s="8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</row>
    <row r="610" spans="1:13" ht="15.75" customHeight="1" x14ac:dyDescent="0.25">
      <c r="A610" s="8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</row>
    <row r="611" spans="1:13" ht="15.75" customHeight="1" x14ac:dyDescent="0.25">
      <c r="A611" s="8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</row>
    <row r="612" spans="1:13" ht="15.75" customHeight="1" x14ac:dyDescent="0.25">
      <c r="A612" s="8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</row>
    <row r="613" spans="1:13" ht="15.75" customHeight="1" x14ac:dyDescent="0.25">
      <c r="A613" s="8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</row>
    <row r="614" spans="1:13" ht="15.75" customHeight="1" x14ac:dyDescent="0.25">
      <c r="A614" s="8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</row>
    <row r="615" spans="1:13" ht="15.75" customHeight="1" x14ac:dyDescent="0.25">
      <c r="A615" s="8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</row>
    <row r="616" spans="1:13" ht="15.75" customHeight="1" x14ac:dyDescent="0.25">
      <c r="A616" s="8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</row>
    <row r="617" spans="1:13" ht="15.75" customHeight="1" x14ac:dyDescent="0.25">
      <c r="A617" s="8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</row>
    <row r="618" spans="1:13" ht="15.75" customHeight="1" x14ac:dyDescent="0.25">
      <c r="A618" s="8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</row>
    <row r="619" spans="1:13" ht="15.75" customHeight="1" x14ac:dyDescent="0.25">
      <c r="A619" s="8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</row>
    <row r="620" spans="1:13" ht="15.75" customHeight="1" x14ac:dyDescent="0.25">
      <c r="A620" s="8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</row>
    <row r="621" spans="1:13" ht="15.75" customHeight="1" x14ac:dyDescent="0.25">
      <c r="A621" s="8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</row>
    <row r="622" spans="1:13" ht="15.75" customHeight="1" x14ac:dyDescent="0.25">
      <c r="A622" s="8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</row>
    <row r="623" spans="1:13" ht="15.75" customHeight="1" x14ac:dyDescent="0.25">
      <c r="A623" s="8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</row>
    <row r="624" spans="1:13" ht="15.75" customHeight="1" x14ac:dyDescent="0.25">
      <c r="A624" s="8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</row>
    <row r="625" spans="1:13" ht="15.75" customHeight="1" x14ac:dyDescent="0.25">
      <c r="A625" s="8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</row>
    <row r="626" spans="1:13" ht="15.75" customHeight="1" x14ac:dyDescent="0.25">
      <c r="A626" s="8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</row>
    <row r="627" spans="1:13" ht="15.75" customHeight="1" x14ac:dyDescent="0.25">
      <c r="A627" s="8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</row>
    <row r="628" spans="1:13" ht="15.75" customHeight="1" x14ac:dyDescent="0.25">
      <c r="A628" s="8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</row>
    <row r="629" spans="1:13" ht="15.75" customHeight="1" x14ac:dyDescent="0.25">
      <c r="A629" s="8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</row>
    <row r="630" spans="1:13" ht="15.75" customHeight="1" x14ac:dyDescent="0.25">
      <c r="A630" s="8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</row>
    <row r="631" spans="1:13" ht="15.75" customHeight="1" x14ac:dyDescent="0.25">
      <c r="A631" s="8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</row>
    <row r="632" spans="1:13" ht="15.75" customHeight="1" x14ac:dyDescent="0.25">
      <c r="A632" s="8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</row>
    <row r="633" spans="1:13" ht="15.75" customHeight="1" x14ac:dyDescent="0.25">
      <c r="A633" s="8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</row>
    <row r="634" spans="1:13" ht="15.75" customHeight="1" x14ac:dyDescent="0.25">
      <c r="A634" s="8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</row>
    <row r="635" spans="1:13" ht="15.75" customHeight="1" x14ac:dyDescent="0.25">
      <c r="A635" s="8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</row>
    <row r="636" spans="1:13" ht="15.75" customHeight="1" x14ac:dyDescent="0.25">
      <c r="A636" s="8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</row>
    <row r="637" spans="1:13" ht="15.75" customHeight="1" x14ac:dyDescent="0.25">
      <c r="A637" s="8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</row>
    <row r="638" spans="1:13" ht="15.75" customHeight="1" x14ac:dyDescent="0.25">
      <c r="A638" s="8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</row>
    <row r="639" spans="1:13" ht="15.75" customHeight="1" x14ac:dyDescent="0.25">
      <c r="A639" s="8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</row>
    <row r="640" spans="1:13" ht="15.75" customHeight="1" x14ac:dyDescent="0.25">
      <c r="A640" s="8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</row>
    <row r="641" spans="1:13" ht="15.75" customHeight="1" x14ac:dyDescent="0.25">
      <c r="A641" s="8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</row>
    <row r="642" spans="1:13" ht="15.75" customHeight="1" x14ac:dyDescent="0.25">
      <c r="A642" s="8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</row>
    <row r="643" spans="1:13" ht="15.75" customHeight="1" x14ac:dyDescent="0.25">
      <c r="A643" s="8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</row>
    <row r="644" spans="1:13" ht="15.75" customHeight="1" x14ac:dyDescent="0.25">
      <c r="A644" s="8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</row>
    <row r="645" spans="1:13" ht="15.75" customHeight="1" x14ac:dyDescent="0.25">
      <c r="A645" s="8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</row>
    <row r="646" spans="1:13" ht="15.75" customHeight="1" x14ac:dyDescent="0.25">
      <c r="A646" s="8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</row>
    <row r="647" spans="1:13" ht="15.75" customHeight="1" x14ac:dyDescent="0.25">
      <c r="A647" s="8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</row>
    <row r="648" spans="1:13" ht="15.75" customHeight="1" x14ac:dyDescent="0.25">
      <c r="A648" s="8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</row>
    <row r="649" spans="1:13" ht="15.75" customHeight="1" x14ac:dyDescent="0.25">
      <c r="A649" s="8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</row>
    <row r="650" spans="1:13" ht="15.75" customHeight="1" x14ac:dyDescent="0.25">
      <c r="A650" s="8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</row>
    <row r="651" spans="1:13" ht="15.75" customHeight="1" x14ac:dyDescent="0.25">
      <c r="A651" s="8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</row>
    <row r="652" spans="1:13" ht="15.75" customHeight="1" x14ac:dyDescent="0.25">
      <c r="A652" s="8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</row>
    <row r="653" spans="1:13" ht="15.75" customHeight="1" x14ac:dyDescent="0.25">
      <c r="A653" s="8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</row>
    <row r="654" spans="1:13" ht="15.75" customHeight="1" x14ac:dyDescent="0.25">
      <c r="A654" s="8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</row>
    <row r="655" spans="1:13" ht="15.75" customHeight="1" x14ac:dyDescent="0.25">
      <c r="A655" s="8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</row>
    <row r="656" spans="1:13" ht="15.75" customHeight="1" x14ac:dyDescent="0.25">
      <c r="A656" s="8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</row>
    <row r="657" spans="1:13" ht="15.75" customHeight="1" x14ac:dyDescent="0.25">
      <c r="A657" s="8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</row>
    <row r="658" spans="1:13" ht="15.75" customHeight="1" x14ac:dyDescent="0.25">
      <c r="A658" s="8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</row>
    <row r="659" spans="1:13" ht="15.75" customHeight="1" x14ac:dyDescent="0.25">
      <c r="A659" s="8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</row>
    <row r="660" spans="1:13" ht="15.75" customHeight="1" x14ac:dyDescent="0.25">
      <c r="A660" s="8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</row>
    <row r="661" spans="1:13" ht="15.75" customHeight="1" x14ac:dyDescent="0.25">
      <c r="A661" s="8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</row>
    <row r="662" spans="1:13" ht="15.75" customHeight="1" x14ac:dyDescent="0.25">
      <c r="A662" s="8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</row>
    <row r="663" spans="1:13" ht="15.75" customHeight="1" x14ac:dyDescent="0.25">
      <c r="A663" s="8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</row>
    <row r="664" spans="1:13" ht="15.75" customHeight="1" x14ac:dyDescent="0.25">
      <c r="A664" s="8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</row>
    <row r="665" spans="1:13" ht="15.75" customHeight="1" x14ac:dyDescent="0.25">
      <c r="A665" s="8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</row>
    <row r="666" spans="1:13" ht="15.75" customHeight="1" x14ac:dyDescent="0.25">
      <c r="A666" s="8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</row>
    <row r="667" spans="1:13" ht="15.75" customHeight="1" x14ac:dyDescent="0.25">
      <c r="A667" s="8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</row>
    <row r="668" spans="1:13" ht="15.75" customHeight="1" x14ac:dyDescent="0.25">
      <c r="A668" s="8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</row>
    <row r="669" spans="1:13" ht="15.75" customHeight="1" x14ac:dyDescent="0.25">
      <c r="A669" s="8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</row>
    <row r="670" spans="1:13" ht="15.75" customHeight="1" x14ac:dyDescent="0.25">
      <c r="A670" s="8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</row>
    <row r="671" spans="1:13" ht="15.75" customHeight="1" x14ac:dyDescent="0.25">
      <c r="A671" s="8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</row>
    <row r="672" spans="1:13" ht="15.75" customHeight="1" x14ac:dyDescent="0.25">
      <c r="A672" s="8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</row>
    <row r="673" spans="1:13" ht="15.75" customHeight="1" x14ac:dyDescent="0.25">
      <c r="A673" s="8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</row>
    <row r="674" spans="1:13" ht="15.75" customHeight="1" x14ac:dyDescent="0.25">
      <c r="A674" s="8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</row>
    <row r="675" spans="1:13" ht="15.75" customHeight="1" x14ac:dyDescent="0.25">
      <c r="A675" s="8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</row>
    <row r="676" spans="1:13" ht="15.75" customHeight="1" x14ac:dyDescent="0.25">
      <c r="A676" s="8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</row>
    <row r="677" spans="1:13" ht="15.75" customHeight="1" x14ac:dyDescent="0.25">
      <c r="A677" s="8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</row>
    <row r="678" spans="1:13" ht="15.75" customHeight="1" x14ac:dyDescent="0.25">
      <c r="A678" s="8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</row>
    <row r="679" spans="1:13" ht="15.75" customHeight="1" x14ac:dyDescent="0.25">
      <c r="A679" s="8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</row>
    <row r="680" spans="1:13" ht="15.75" customHeight="1" x14ac:dyDescent="0.25">
      <c r="A680" s="8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</row>
    <row r="681" spans="1:13" ht="15.75" customHeight="1" x14ac:dyDescent="0.25">
      <c r="A681" s="8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</row>
    <row r="682" spans="1:13" ht="15.75" customHeight="1" x14ac:dyDescent="0.25">
      <c r="A682" s="8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</row>
    <row r="683" spans="1:13" ht="15.75" customHeight="1" x14ac:dyDescent="0.25">
      <c r="A683" s="8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</row>
    <row r="684" spans="1:13" ht="15.75" customHeight="1" x14ac:dyDescent="0.25">
      <c r="A684" s="8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</row>
    <row r="685" spans="1:13" ht="15.75" customHeight="1" x14ac:dyDescent="0.25">
      <c r="A685" s="8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</row>
    <row r="686" spans="1:13" ht="15.75" customHeight="1" x14ac:dyDescent="0.25">
      <c r="A686" s="8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</row>
    <row r="687" spans="1:13" ht="15.75" customHeight="1" x14ac:dyDescent="0.25">
      <c r="A687" s="8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</row>
    <row r="688" spans="1:13" ht="15.75" customHeight="1" x14ac:dyDescent="0.25">
      <c r="A688" s="8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</row>
    <row r="689" spans="1:13" ht="15.75" customHeight="1" x14ac:dyDescent="0.25">
      <c r="A689" s="8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</row>
    <row r="690" spans="1:13" ht="15.75" customHeight="1" x14ac:dyDescent="0.25">
      <c r="A690" s="8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</row>
    <row r="691" spans="1:13" ht="15.75" customHeight="1" x14ac:dyDescent="0.25">
      <c r="A691" s="8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</row>
    <row r="692" spans="1:13" ht="15.75" customHeight="1" x14ac:dyDescent="0.25">
      <c r="A692" s="8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</row>
    <row r="693" spans="1:13" ht="15.75" customHeight="1" x14ac:dyDescent="0.25">
      <c r="A693" s="8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</row>
    <row r="694" spans="1:13" ht="15.75" customHeight="1" x14ac:dyDescent="0.25">
      <c r="A694" s="8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</row>
    <row r="695" spans="1:13" ht="15.75" customHeight="1" x14ac:dyDescent="0.25">
      <c r="A695" s="8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</row>
    <row r="696" spans="1:13" ht="15.75" customHeight="1" x14ac:dyDescent="0.25">
      <c r="A696" s="8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</row>
    <row r="697" spans="1:13" ht="15.75" customHeight="1" x14ac:dyDescent="0.25">
      <c r="A697" s="8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</row>
    <row r="698" spans="1:13" ht="15.75" customHeight="1" x14ac:dyDescent="0.25">
      <c r="A698" s="8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</row>
    <row r="699" spans="1:13" ht="15.75" customHeight="1" x14ac:dyDescent="0.25">
      <c r="A699" s="8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</row>
    <row r="700" spans="1:13" ht="15.75" customHeight="1" x14ac:dyDescent="0.25">
      <c r="A700" s="8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</row>
    <row r="701" spans="1:13" ht="15.75" customHeight="1" x14ac:dyDescent="0.25">
      <c r="A701" s="8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</row>
    <row r="702" spans="1:13" ht="15.75" customHeight="1" x14ac:dyDescent="0.25">
      <c r="A702" s="8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</row>
    <row r="703" spans="1:13" ht="15.75" customHeight="1" x14ac:dyDescent="0.25">
      <c r="A703" s="8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</row>
    <row r="704" spans="1:13" ht="15.75" customHeight="1" x14ac:dyDescent="0.25">
      <c r="A704" s="8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</row>
    <row r="705" spans="1:13" ht="15.75" customHeight="1" x14ac:dyDescent="0.25">
      <c r="A705" s="8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</row>
    <row r="706" spans="1:13" ht="15.75" customHeight="1" x14ac:dyDescent="0.25">
      <c r="A706" s="8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</row>
    <row r="707" spans="1:13" ht="15.75" customHeight="1" x14ac:dyDescent="0.25">
      <c r="A707" s="8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</row>
    <row r="708" spans="1:13" ht="15.75" customHeight="1" x14ac:dyDescent="0.25">
      <c r="A708" s="8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</row>
    <row r="709" spans="1:13" ht="15.75" customHeight="1" x14ac:dyDescent="0.25">
      <c r="A709" s="8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</row>
    <row r="710" spans="1:13" ht="15.75" customHeight="1" x14ac:dyDescent="0.25">
      <c r="A710" s="8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</row>
    <row r="711" spans="1:13" ht="15.75" customHeight="1" x14ac:dyDescent="0.25">
      <c r="A711" s="8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</row>
    <row r="712" spans="1:13" ht="15.75" customHeight="1" x14ac:dyDescent="0.25">
      <c r="A712" s="8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</row>
    <row r="713" spans="1:13" ht="15.75" customHeight="1" x14ac:dyDescent="0.25">
      <c r="A713" s="8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</row>
    <row r="714" spans="1:13" ht="15.75" customHeight="1" x14ac:dyDescent="0.25">
      <c r="A714" s="8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</row>
    <row r="715" spans="1:13" ht="15.75" customHeight="1" x14ac:dyDescent="0.25">
      <c r="A715" s="8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</row>
    <row r="716" spans="1:13" ht="15.75" customHeight="1" x14ac:dyDescent="0.25">
      <c r="A716" s="8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</row>
    <row r="717" spans="1:13" ht="15.75" customHeight="1" x14ac:dyDescent="0.25">
      <c r="A717" s="8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</row>
    <row r="718" spans="1:13" ht="15.75" customHeight="1" x14ac:dyDescent="0.25">
      <c r="A718" s="8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</row>
    <row r="719" spans="1:13" ht="15.75" customHeight="1" x14ac:dyDescent="0.25">
      <c r="A719" s="8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</row>
    <row r="720" spans="1:13" ht="15.75" customHeight="1" x14ac:dyDescent="0.25">
      <c r="A720" s="8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</row>
    <row r="721" spans="1:13" ht="15.75" customHeight="1" x14ac:dyDescent="0.25">
      <c r="A721" s="8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</row>
    <row r="722" spans="1:13" ht="15.75" customHeight="1" x14ac:dyDescent="0.25">
      <c r="A722" s="8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</row>
    <row r="723" spans="1:13" ht="15.75" customHeight="1" x14ac:dyDescent="0.25">
      <c r="A723" s="8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</row>
    <row r="724" spans="1:13" ht="15.75" customHeight="1" x14ac:dyDescent="0.25">
      <c r="A724" s="8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</row>
    <row r="725" spans="1:13" ht="15.75" customHeight="1" x14ac:dyDescent="0.25">
      <c r="A725" s="8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</row>
    <row r="726" spans="1:13" ht="15.75" customHeight="1" x14ac:dyDescent="0.25">
      <c r="A726" s="8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</row>
    <row r="727" spans="1:13" ht="15.75" customHeight="1" x14ac:dyDescent="0.25">
      <c r="A727" s="8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</row>
    <row r="728" spans="1:13" ht="15.75" customHeight="1" x14ac:dyDescent="0.25">
      <c r="A728" s="8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</row>
    <row r="729" spans="1:13" ht="15.75" customHeight="1" x14ac:dyDescent="0.25">
      <c r="A729" s="8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</row>
    <row r="730" spans="1:13" ht="15.75" customHeight="1" x14ac:dyDescent="0.25">
      <c r="A730" s="8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</row>
    <row r="731" spans="1:13" ht="15.75" customHeight="1" x14ac:dyDescent="0.25">
      <c r="A731" s="8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</row>
    <row r="732" spans="1:13" ht="15.75" customHeight="1" x14ac:dyDescent="0.25">
      <c r="A732" s="8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</row>
    <row r="733" spans="1:13" ht="15.75" customHeight="1" x14ac:dyDescent="0.25">
      <c r="A733" s="8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</row>
    <row r="734" spans="1:13" ht="15.75" customHeight="1" x14ac:dyDescent="0.25">
      <c r="A734" s="8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</row>
    <row r="735" spans="1:13" ht="15.75" customHeight="1" x14ac:dyDescent="0.25">
      <c r="A735" s="8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</row>
    <row r="736" spans="1:13" ht="15.75" customHeight="1" x14ac:dyDescent="0.25">
      <c r="A736" s="8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</row>
    <row r="737" spans="1:13" ht="15.75" customHeight="1" x14ac:dyDescent="0.25">
      <c r="A737" s="8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</row>
    <row r="738" spans="1:13" ht="15.75" customHeight="1" x14ac:dyDescent="0.25">
      <c r="A738" s="8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</row>
    <row r="739" spans="1:13" ht="15.75" customHeight="1" x14ac:dyDescent="0.25">
      <c r="A739" s="8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</row>
    <row r="740" spans="1:13" ht="15.75" customHeight="1" x14ac:dyDescent="0.25">
      <c r="A740" s="8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</row>
    <row r="741" spans="1:13" ht="15.75" customHeight="1" x14ac:dyDescent="0.25">
      <c r="A741" s="8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</row>
    <row r="742" spans="1:13" ht="15.75" customHeight="1" x14ac:dyDescent="0.25">
      <c r="A742" s="8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</row>
    <row r="743" spans="1:13" ht="15.75" customHeight="1" x14ac:dyDescent="0.25">
      <c r="A743" s="8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</row>
    <row r="744" spans="1:13" ht="15.75" customHeight="1" x14ac:dyDescent="0.25">
      <c r="A744" s="8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</row>
    <row r="745" spans="1:13" ht="15.75" customHeight="1" x14ac:dyDescent="0.25">
      <c r="A745" s="8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</row>
    <row r="746" spans="1:13" ht="15.75" customHeight="1" x14ac:dyDescent="0.25">
      <c r="A746" s="8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</row>
    <row r="747" spans="1:13" ht="15.75" customHeight="1" x14ac:dyDescent="0.25">
      <c r="A747" s="8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</row>
    <row r="748" spans="1:13" ht="15.75" customHeight="1" x14ac:dyDescent="0.25">
      <c r="A748" s="8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</row>
    <row r="749" spans="1:13" ht="15.75" customHeight="1" x14ac:dyDescent="0.25">
      <c r="A749" s="8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</row>
    <row r="750" spans="1:13" ht="15.75" customHeight="1" x14ac:dyDescent="0.25">
      <c r="A750" s="8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</row>
    <row r="751" spans="1:13" ht="15.75" customHeight="1" x14ac:dyDescent="0.25">
      <c r="A751" s="8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</row>
    <row r="752" spans="1:13" ht="15.75" customHeight="1" x14ac:dyDescent="0.25">
      <c r="A752" s="8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</row>
    <row r="753" spans="1:13" ht="15.75" customHeight="1" x14ac:dyDescent="0.25">
      <c r="A753" s="8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</row>
    <row r="754" spans="1:13" ht="15.75" customHeight="1" x14ac:dyDescent="0.25">
      <c r="A754" s="8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</row>
    <row r="755" spans="1:13" ht="15.75" customHeight="1" x14ac:dyDescent="0.25">
      <c r="A755" s="8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</row>
    <row r="756" spans="1:13" ht="15.75" customHeight="1" x14ac:dyDescent="0.25">
      <c r="A756" s="8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</row>
    <row r="757" spans="1:13" ht="15.75" customHeight="1" x14ac:dyDescent="0.25">
      <c r="A757" s="8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</row>
    <row r="758" spans="1:13" ht="15.75" customHeight="1" x14ac:dyDescent="0.25">
      <c r="A758" s="8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</row>
    <row r="759" spans="1:13" ht="15.75" customHeight="1" x14ac:dyDescent="0.25">
      <c r="A759" s="8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</row>
    <row r="760" spans="1:13" ht="15.75" customHeight="1" x14ac:dyDescent="0.25">
      <c r="A760" s="8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</row>
    <row r="761" spans="1:13" ht="15.75" customHeight="1" x14ac:dyDescent="0.25">
      <c r="A761" s="8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</row>
    <row r="762" spans="1:13" ht="15.75" customHeight="1" x14ac:dyDescent="0.25">
      <c r="A762" s="8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</row>
    <row r="763" spans="1:13" ht="15.75" customHeight="1" x14ac:dyDescent="0.25">
      <c r="A763" s="8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</row>
    <row r="764" spans="1:13" ht="15.75" customHeight="1" x14ac:dyDescent="0.25">
      <c r="A764" s="8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</row>
    <row r="765" spans="1:13" ht="15.75" customHeight="1" x14ac:dyDescent="0.25">
      <c r="A765" s="8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</row>
    <row r="766" spans="1:13" ht="15.75" customHeight="1" x14ac:dyDescent="0.25">
      <c r="A766" s="8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</row>
    <row r="767" spans="1:13" ht="15.75" customHeight="1" x14ac:dyDescent="0.25">
      <c r="A767" s="8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</row>
    <row r="768" spans="1:13" ht="15.75" customHeight="1" x14ac:dyDescent="0.25">
      <c r="A768" s="8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</row>
    <row r="769" spans="1:13" ht="15.75" customHeight="1" x14ac:dyDescent="0.25">
      <c r="A769" s="8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</row>
    <row r="770" spans="1:13" ht="15.75" customHeight="1" x14ac:dyDescent="0.25">
      <c r="A770" s="8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</row>
    <row r="771" spans="1:13" ht="15.75" customHeight="1" x14ac:dyDescent="0.25">
      <c r="A771" s="8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</row>
    <row r="772" spans="1:13" ht="15.75" customHeight="1" x14ac:dyDescent="0.25">
      <c r="A772" s="8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</row>
    <row r="773" spans="1:13" ht="15.75" customHeight="1" x14ac:dyDescent="0.25">
      <c r="A773" s="8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</row>
    <row r="774" spans="1:13" ht="15.75" customHeight="1" x14ac:dyDescent="0.25">
      <c r="A774" s="8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</row>
    <row r="775" spans="1:13" ht="15.75" customHeight="1" x14ac:dyDescent="0.25">
      <c r="A775" s="8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</row>
    <row r="776" spans="1:13" ht="15.75" customHeight="1" x14ac:dyDescent="0.25">
      <c r="A776" s="8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</row>
    <row r="777" spans="1:13" ht="15.75" customHeight="1" x14ac:dyDescent="0.25">
      <c r="A777" s="8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</row>
    <row r="778" spans="1:13" ht="15.75" customHeight="1" x14ac:dyDescent="0.25">
      <c r="A778" s="8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</row>
    <row r="779" spans="1:13" ht="15.75" customHeight="1" x14ac:dyDescent="0.25">
      <c r="A779" s="8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</row>
    <row r="780" spans="1:13" ht="15.75" customHeight="1" x14ac:dyDescent="0.25">
      <c r="A780" s="8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</row>
    <row r="781" spans="1:13" ht="15.75" customHeight="1" x14ac:dyDescent="0.25">
      <c r="A781" s="8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</row>
    <row r="782" spans="1:13" ht="15.75" customHeight="1" x14ac:dyDescent="0.25">
      <c r="A782" s="8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</row>
    <row r="783" spans="1:13" ht="15.75" customHeight="1" x14ac:dyDescent="0.25">
      <c r="A783" s="8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</row>
    <row r="784" spans="1:13" ht="15.75" customHeight="1" x14ac:dyDescent="0.25">
      <c r="A784" s="8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</row>
    <row r="785" spans="1:13" ht="15.75" customHeight="1" x14ac:dyDescent="0.25">
      <c r="A785" s="8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</row>
    <row r="786" spans="1:13" ht="15.75" customHeight="1" x14ac:dyDescent="0.25">
      <c r="A786" s="8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</row>
    <row r="787" spans="1:13" ht="15.75" customHeight="1" x14ac:dyDescent="0.25">
      <c r="A787" s="8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</row>
    <row r="788" spans="1:13" ht="15.75" customHeight="1" x14ac:dyDescent="0.25">
      <c r="A788" s="8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</row>
    <row r="789" spans="1:13" ht="15.75" customHeight="1" x14ac:dyDescent="0.25">
      <c r="A789" s="8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</row>
    <row r="790" spans="1:13" ht="15.75" customHeight="1" x14ac:dyDescent="0.25">
      <c r="A790" s="8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</row>
    <row r="791" spans="1:13" ht="15.75" customHeight="1" x14ac:dyDescent="0.25">
      <c r="A791" s="8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</row>
    <row r="792" spans="1:13" ht="15.75" customHeight="1" x14ac:dyDescent="0.25">
      <c r="A792" s="8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</row>
    <row r="793" spans="1:13" ht="15.75" customHeight="1" x14ac:dyDescent="0.25">
      <c r="A793" s="8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</row>
    <row r="794" spans="1:13" ht="15.75" customHeight="1" x14ac:dyDescent="0.25">
      <c r="A794" s="8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</row>
    <row r="795" spans="1:13" ht="15.75" customHeight="1" x14ac:dyDescent="0.25">
      <c r="A795" s="8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</row>
    <row r="796" spans="1:13" ht="15.75" customHeight="1" x14ac:dyDescent="0.25">
      <c r="A796" s="8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</row>
    <row r="797" spans="1:13" ht="15.75" customHeight="1" x14ac:dyDescent="0.25">
      <c r="A797" s="8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</row>
    <row r="798" spans="1:13" ht="15.75" customHeight="1" x14ac:dyDescent="0.25">
      <c r="A798" s="8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</row>
    <row r="799" spans="1:13" ht="15.75" customHeight="1" x14ac:dyDescent="0.25">
      <c r="A799" s="8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</row>
    <row r="800" spans="1:13" ht="15.75" customHeight="1" x14ac:dyDescent="0.25">
      <c r="A800" s="8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</row>
    <row r="801" spans="1:13" ht="15.75" customHeight="1" x14ac:dyDescent="0.25">
      <c r="A801" s="8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</row>
    <row r="802" spans="1:13" ht="15.75" customHeight="1" x14ac:dyDescent="0.25">
      <c r="A802" s="8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</row>
    <row r="803" spans="1:13" ht="15.75" customHeight="1" x14ac:dyDescent="0.25">
      <c r="A803" s="8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</row>
    <row r="804" spans="1:13" ht="15.75" customHeight="1" x14ac:dyDescent="0.25">
      <c r="A804" s="8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</row>
    <row r="805" spans="1:13" ht="15.75" customHeight="1" x14ac:dyDescent="0.25">
      <c r="A805" s="8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</row>
    <row r="806" spans="1:13" ht="15.75" customHeight="1" x14ac:dyDescent="0.25">
      <c r="A806" s="8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</row>
    <row r="807" spans="1:13" ht="15.75" customHeight="1" x14ac:dyDescent="0.25">
      <c r="A807" s="8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</row>
    <row r="808" spans="1:13" ht="15.75" customHeight="1" x14ac:dyDescent="0.25">
      <c r="A808" s="8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</row>
    <row r="809" spans="1:13" ht="15.75" customHeight="1" x14ac:dyDescent="0.25">
      <c r="A809" s="8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</row>
    <row r="810" spans="1:13" ht="15.75" customHeight="1" x14ac:dyDescent="0.25">
      <c r="A810" s="8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</row>
    <row r="811" spans="1:13" ht="15.75" customHeight="1" x14ac:dyDescent="0.25">
      <c r="A811" s="8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</row>
    <row r="812" spans="1:13" ht="15.75" customHeight="1" x14ac:dyDescent="0.25">
      <c r="A812" s="8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</row>
    <row r="813" spans="1:13" ht="15.75" customHeight="1" x14ac:dyDescent="0.25">
      <c r="A813" s="8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</row>
    <row r="814" spans="1:13" ht="15.75" customHeight="1" x14ac:dyDescent="0.25">
      <c r="A814" s="8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</row>
    <row r="815" spans="1:13" ht="15.75" customHeight="1" x14ac:dyDescent="0.25">
      <c r="A815" s="8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</row>
    <row r="816" spans="1:13" ht="15.75" customHeight="1" x14ac:dyDescent="0.25">
      <c r="A816" s="8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</row>
    <row r="817" spans="1:13" ht="15.75" customHeight="1" x14ac:dyDescent="0.25">
      <c r="A817" s="8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</row>
    <row r="818" spans="1:13" ht="15.75" customHeight="1" x14ac:dyDescent="0.25">
      <c r="A818" s="8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</row>
    <row r="819" spans="1:13" ht="15.75" customHeight="1" x14ac:dyDescent="0.25">
      <c r="A819" s="8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</row>
    <row r="820" spans="1:13" ht="15.75" customHeight="1" x14ac:dyDescent="0.25">
      <c r="A820" s="8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</row>
    <row r="821" spans="1:13" ht="15.75" customHeight="1" x14ac:dyDescent="0.25">
      <c r="A821" s="8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</row>
    <row r="822" spans="1:13" ht="15.75" customHeight="1" x14ac:dyDescent="0.25">
      <c r="A822" s="8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</row>
    <row r="823" spans="1:13" ht="15.75" customHeight="1" x14ac:dyDescent="0.25">
      <c r="A823" s="8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</row>
    <row r="824" spans="1:13" ht="15.75" customHeight="1" x14ac:dyDescent="0.25">
      <c r="A824" s="8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</row>
    <row r="825" spans="1:13" ht="15.75" customHeight="1" x14ac:dyDescent="0.25">
      <c r="A825" s="8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</row>
    <row r="826" spans="1:13" ht="15.75" customHeight="1" x14ac:dyDescent="0.25">
      <c r="A826" s="8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</row>
    <row r="827" spans="1:13" ht="15.75" customHeight="1" x14ac:dyDescent="0.25">
      <c r="A827" s="8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</row>
    <row r="828" spans="1:13" ht="15.75" customHeight="1" x14ac:dyDescent="0.25">
      <c r="A828" s="8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</row>
    <row r="829" spans="1:13" ht="15.75" customHeight="1" x14ac:dyDescent="0.25">
      <c r="A829" s="8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</row>
    <row r="830" spans="1:13" ht="15.75" customHeight="1" x14ac:dyDescent="0.25">
      <c r="A830" s="8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</row>
  </sheetData>
  <mergeCells count="1">
    <mergeCell ref="D1:E1"/>
  </mergeCells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000"/>
  <sheetViews>
    <sheetView workbookViewId="0">
      <pane ySplit="1" topLeftCell="A2" activePane="bottomLeft" state="frozen"/>
      <selection pane="bottomLeft" activeCell="C20" sqref="C20"/>
    </sheetView>
  </sheetViews>
  <sheetFormatPr defaultColWidth="14.42578125" defaultRowHeight="15" customHeight="1" x14ac:dyDescent="0.25"/>
  <cols>
    <col min="1" max="1" width="20.140625" customWidth="1"/>
    <col min="2" max="2" width="4.7109375" customWidth="1"/>
    <col min="3" max="3" width="5.42578125" customWidth="1"/>
    <col min="4" max="4" width="4.42578125" customWidth="1"/>
    <col min="5" max="5" width="4.5703125" customWidth="1"/>
    <col min="6" max="6" width="4.42578125" customWidth="1"/>
    <col min="7" max="7" width="4.7109375" customWidth="1"/>
    <col min="8" max="8" width="4.28515625" customWidth="1"/>
    <col min="9" max="9" width="3.85546875" customWidth="1"/>
    <col min="10" max="10" width="6.28515625" customWidth="1"/>
    <col min="11" max="11" width="5.5703125" customWidth="1"/>
    <col min="12" max="12" width="4.7109375" customWidth="1"/>
    <col min="13" max="13" width="5.42578125" customWidth="1"/>
    <col min="14" max="15" width="4.7109375" customWidth="1"/>
    <col min="16" max="16" width="3.85546875" customWidth="1"/>
    <col min="17" max="17" width="5.140625" customWidth="1"/>
    <col min="18" max="18" width="4.7109375" customWidth="1"/>
    <col min="19" max="19" width="4.85546875" customWidth="1"/>
    <col min="20" max="20" width="4.5703125" customWidth="1"/>
    <col min="21" max="21" width="4.85546875" customWidth="1"/>
    <col min="22" max="22" width="6" customWidth="1"/>
    <col min="23" max="23" width="3.85546875" customWidth="1"/>
    <col min="24" max="24" width="4.28515625" customWidth="1"/>
    <col min="25" max="25" width="4.140625" customWidth="1"/>
    <col min="26" max="26" width="4" customWidth="1"/>
    <col min="27" max="27" width="8" customWidth="1"/>
    <col min="28" max="29" width="11.42578125" customWidth="1"/>
    <col min="30" max="30" width="32.42578125" customWidth="1"/>
    <col min="31" max="31" width="11.42578125" customWidth="1"/>
  </cols>
  <sheetData>
    <row r="1" spans="1:31" x14ac:dyDescent="0.25">
      <c r="A1" s="115"/>
      <c r="B1" s="81" t="s">
        <v>16</v>
      </c>
      <c r="C1" s="81" t="s">
        <v>19</v>
      </c>
      <c r="D1" s="81" t="s">
        <v>26</v>
      </c>
      <c r="E1" s="82" t="s">
        <v>29</v>
      </c>
      <c r="F1" s="81" t="s">
        <v>32</v>
      </c>
      <c r="G1" s="81" t="s">
        <v>35</v>
      </c>
      <c r="H1" s="81" t="s">
        <v>38</v>
      </c>
      <c r="I1" s="81" t="s">
        <v>40</v>
      </c>
      <c r="J1" s="81" t="s">
        <v>42</v>
      </c>
      <c r="K1" s="81" t="s">
        <v>45</v>
      </c>
      <c r="L1" s="81" t="s">
        <v>48</v>
      </c>
      <c r="M1" s="81" t="s">
        <v>51</v>
      </c>
      <c r="N1" s="81" t="s">
        <v>54</v>
      </c>
      <c r="O1" s="81" t="s">
        <v>57</v>
      </c>
      <c r="P1" s="81" t="s">
        <v>60</v>
      </c>
      <c r="Q1" s="81" t="s">
        <v>63</v>
      </c>
      <c r="R1" s="81" t="s">
        <v>66</v>
      </c>
      <c r="S1" s="81" t="s">
        <v>69</v>
      </c>
      <c r="T1" s="81" t="s">
        <v>72</v>
      </c>
      <c r="U1" s="81" t="s">
        <v>75</v>
      </c>
      <c r="V1" s="81" t="s">
        <v>78</v>
      </c>
      <c r="W1" s="81" t="s">
        <v>81</v>
      </c>
      <c r="X1" s="81" t="s">
        <v>86</v>
      </c>
      <c r="Y1" s="81" t="s">
        <v>89</v>
      </c>
      <c r="Z1" s="81" t="s">
        <v>92</v>
      </c>
      <c r="AA1" s="81" t="s">
        <v>1110</v>
      </c>
      <c r="AB1" s="115"/>
      <c r="AC1" s="115"/>
      <c r="AD1" s="115"/>
      <c r="AE1" s="115"/>
    </row>
    <row r="2" spans="1:31" x14ac:dyDescent="0.25">
      <c r="P2" s="73"/>
      <c r="AB2" s="115"/>
      <c r="AC2" s="115"/>
      <c r="AD2" s="6" t="s">
        <v>15</v>
      </c>
      <c r="AE2" s="6" t="s">
        <v>16</v>
      </c>
    </row>
    <row r="3" spans="1:31" x14ac:dyDescent="0.25">
      <c r="A3" t="s">
        <v>1344</v>
      </c>
      <c r="B3">
        <f>+'50 - All'!B222</f>
        <v>1</v>
      </c>
      <c r="C3">
        <f>+'50 - All'!C222</f>
        <v>10</v>
      </c>
      <c r="D3">
        <f>+'50 - All'!D222</f>
        <v>4</v>
      </c>
      <c r="E3">
        <f>+'50 - All'!E222</f>
        <v>0</v>
      </c>
      <c r="F3">
        <f>+'50 - All'!F222</f>
        <v>0</v>
      </c>
      <c r="G3">
        <f>+'50 - All'!G222</f>
        <v>0</v>
      </c>
      <c r="H3">
        <f>+'50 - All'!H222</f>
        <v>10</v>
      </c>
      <c r="I3">
        <f>+'50 - All'!I222</f>
        <v>5</v>
      </c>
      <c r="J3">
        <f>+'50 - All'!J222</f>
        <v>0</v>
      </c>
      <c r="K3">
        <f>+'50 - All'!K222</f>
        <v>0</v>
      </c>
      <c r="L3">
        <f>+'50 - All'!L222</f>
        <v>0</v>
      </c>
      <c r="M3">
        <f>+'50 - All'!M222</f>
        <v>0</v>
      </c>
      <c r="N3">
        <f>+'50 - All'!N222</f>
        <v>0</v>
      </c>
      <c r="O3">
        <f>+'50 - All'!O222</f>
        <v>0</v>
      </c>
      <c r="P3">
        <f>+'50 - All'!P222</f>
        <v>0</v>
      </c>
      <c r="Q3">
        <f>+'50 - All'!Q222</f>
        <v>0</v>
      </c>
      <c r="R3">
        <f>+'50 - All'!R222</f>
        <v>6</v>
      </c>
      <c r="S3">
        <f>+'50 - All'!S222</f>
        <v>0</v>
      </c>
      <c r="T3">
        <f>+'50 - All'!T222</f>
        <v>3</v>
      </c>
      <c r="U3">
        <f>+'50 - All'!U222</f>
        <v>0</v>
      </c>
      <c r="V3">
        <f>+'50 - All'!V222</f>
        <v>0</v>
      </c>
      <c r="W3">
        <f>+'50 - All'!W222</f>
        <v>0</v>
      </c>
      <c r="X3">
        <f>+'50 - All'!X222</f>
        <v>0</v>
      </c>
      <c r="Y3">
        <f>+'50 - All'!Y222</f>
        <v>0</v>
      </c>
      <c r="Z3">
        <f>+'50 - All'!Z222</f>
        <v>0</v>
      </c>
      <c r="AA3">
        <f t="shared" ref="AA3:AA9" si="0">SUM(B3:Z3)</f>
        <v>39</v>
      </c>
      <c r="AB3" t="s">
        <v>1345</v>
      </c>
      <c r="AD3" s="6" t="s">
        <v>23</v>
      </c>
      <c r="AE3" s="6" t="s">
        <v>19</v>
      </c>
    </row>
    <row r="4" spans="1:31" x14ac:dyDescent="0.25">
      <c r="A4" t="s">
        <v>1346</v>
      </c>
      <c r="B4">
        <f>+'100- All'!B219</f>
        <v>0</v>
      </c>
      <c r="C4">
        <f>+'100- All'!C219</f>
        <v>6</v>
      </c>
      <c r="D4">
        <f>+'100- All'!D219</f>
        <v>2</v>
      </c>
      <c r="E4">
        <f>+'100- All'!E219</f>
        <v>0</v>
      </c>
      <c r="F4">
        <f>+'100- All'!F219</f>
        <v>0</v>
      </c>
      <c r="G4">
        <f>+'100- All'!G219</f>
        <v>0</v>
      </c>
      <c r="H4">
        <f>+'100- All'!H219</f>
        <v>8</v>
      </c>
      <c r="I4">
        <f>+'100- All'!I219</f>
        <v>10</v>
      </c>
      <c r="J4">
        <f>+'100- All'!J219</f>
        <v>0</v>
      </c>
      <c r="K4">
        <f>+'100- All'!K219</f>
        <v>4.5</v>
      </c>
      <c r="L4">
        <f>+'100- All'!L219</f>
        <v>0</v>
      </c>
      <c r="M4">
        <f>+'100- All'!M219</f>
        <v>0</v>
      </c>
      <c r="N4">
        <f>+'100- All'!N219</f>
        <v>0</v>
      </c>
      <c r="O4">
        <f>+'100- All'!O219</f>
        <v>0</v>
      </c>
      <c r="P4">
        <f>+'100- All'!P219</f>
        <v>0</v>
      </c>
      <c r="Q4">
        <f>+'100- All'!Q219</f>
        <v>0</v>
      </c>
      <c r="R4">
        <f>+'100- All'!R219</f>
        <v>4.5</v>
      </c>
      <c r="S4">
        <f>+'100- All'!S219</f>
        <v>0</v>
      </c>
      <c r="T4">
        <f>+'100- All'!T219</f>
        <v>3</v>
      </c>
      <c r="U4">
        <f>+'100- All'!U219</f>
        <v>0</v>
      </c>
      <c r="V4">
        <f>+'100- All'!V219</f>
        <v>0</v>
      </c>
      <c r="W4">
        <f>+'100- All'!W219</f>
        <v>0</v>
      </c>
      <c r="X4">
        <f>+'100- All'!X219</f>
        <v>0</v>
      </c>
      <c r="Y4">
        <f>+'100- All'!Y219</f>
        <v>1</v>
      </c>
      <c r="Z4">
        <f>+'100- All'!Z219</f>
        <v>0</v>
      </c>
      <c r="AA4">
        <f t="shared" si="0"/>
        <v>39</v>
      </c>
      <c r="AD4" s="6" t="s">
        <v>25</v>
      </c>
      <c r="AE4" s="6" t="s">
        <v>26</v>
      </c>
    </row>
    <row r="5" spans="1:31" x14ac:dyDescent="0.25">
      <c r="A5" t="s">
        <v>1347</v>
      </c>
      <c r="B5">
        <f>+'200 - All'!B192</f>
        <v>0</v>
      </c>
      <c r="C5">
        <f>+'200 - All'!C192</f>
        <v>10</v>
      </c>
      <c r="D5">
        <f>+'200 - All'!D192</f>
        <v>3</v>
      </c>
      <c r="E5">
        <f>+'200 - All'!E192</f>
        <v>0</v>
      </c>
      <c r="F5">
        <f>+'200 - All'!F192</f>
        <v>0</v>
      </c>
      <c r="G5">
        <f>+'200 - All'!G192</f>
        <v>0</v>
      </c>
      <c r="H5">
        <f>+'200 - All'!H192</f>
        <v>9</v>
      </c>
      <c r="I5">
        <f>+'200 - All'!I192</f>
        <v>8</v>
      </c>
      <c r="J5">
        <f>+'200 - All'!J192</f>
        <v>0</v>
      </c>
      <c r="K5">
        <f>+'200 - All'!K192</f>
        <v>1</v>
      </c>
      <c r="L5">
        <f>+'200 - All'!L192</f>
        <v>0</v>
      </c>
      <c r="M5">
        <f>+'200 - All'!M192</f>
        <v>0</v>
      </c>
      <c r="N5">
        <f>+'200 - All'!N192</f>
        <v>0</v>
      </c>
      <c r="O5">
        <f>+'200 - All'!O192</f>
        <v>0</v>
      </c>
      <c r="P5">
        <f>+'200 - All'!P192</f>
        <v>0</v>
      </c>
      <c r="Q5">
        <f>+'200 - All'!Q192</f>
        <v>0</v>
      </c>
      <c r="R5">
        <f>+'200 - All'!R192</f>
        <v>6</v>
      </c>
      <c r="S5">
        <f>+'200 - All'!S192</f>
        <v>0</v>
      </c>
      <c r="T5">
        <f>+'200 - All'!T192</f>
        <v>2</v>
      </c>
      <c r="U5">
        <f>+'200 - All'!U192</f>
        <v>0</v>
      </c>
      <c r="V5">
        <f>+'200 - All'!V192</f>
        <v>0</v>
      </c>
      <c r="W5">
        <f>+'200 - All'!W192</f>
        <v>0</v>
      </c>
      <c r="X5">
        <f>+'200 - All'!X192</f>
        <v>0</v>
      </c>
      <c r="Y5">
        <f>+'200 - All'!Y192</f>
        <v>0</v>
      </c>
      <c r="Z5">
        <f>+'200 - All'!Z192</f>
        <v>0</v>
      </c>
      <c r="AA5">
        <f t="shared" si="0"/>
        <v>39</v>
      </c>
      <c r="AD5" s="6" t="s">
        <v>28</v>
      </c>
      <c r="AE5" s="6" t="s">
        <v>29</v>
      </c>
    </row>
    <row r="6" spans="1:31" x14ac:dyDescent="0.25">
      <c r="A6" t="s">
        <v>1348</v>
      </c>
      <c r="B6">
        <f>+'400 - All'!B148</f>
        <v>0</v>
      </c>
      <c r="C6">
        <f>+'400 - All'!C148</f>
        <v>2</v>
      </c>
      <c r="D6">
        <f>+'400 - All'!D148</f>
        <v>0</v>
      </c>
      <c r="E6">
        <f>+'400 - All'!E148</f>
        <v>0</v>
      </c>
      <c r="F6">
        <f>+'400 - All'!F148</f>
        <v>0</v>
      </c>
      <c r="G6">
        <f>+'400 - All'!G148</f>
        <v>0</v>
      </c>
      <c r="H6">
        <f>+'400 - All'!H148</f>
        <v>7</v>
      </c>
      <c r="I6">
        <f>+'400 - All'!I148</f>
        <v>10</v>
      </c>
      <c r="J6">
        <f>+'400 - All'!J148</f>
        <v>0</v>
      </c>
      <c r="K6">
        <f>+'400 - All'!K148</f>
        <v>0</v>
      </c>
      <c r="L6">
        <f>+'400 - All'!L148</f>
        <v>0</v>
      </c>
      <c r="M6">
        <f>+'400 - All'!M148</f>
        <v>0</v>
      </c>
      <c r="N6">
        <f>+'400 - All'!N148</f>
        <v>0</v>
      </c>
      <c r="O6">
        <f>+'400 - All'!O148</f>
        <v>0</v>
      </c>
      <c r="P6">
        <f>+'400 - All'!P148</f>
        <v>0</v>
      </c>
      <c r="Q6">
        <f>+'400 - All'!Q148</f>
        <v>0</v>
      </c>
      <c r="R6">
        <f>+'400 - All'!R148</f>
        <v>3</v>
      </c>
      <c r="S6">
        <f>+'400 - All'!S148</f>
        <v>0</v>
      </c>
      <c r="T6">
        <f>+'400 - All'!T148</f>
        <v>0</v>
      </c>
      <c r="U6">
        <f>+'400 - All'!U148</f>
        <v>0</v>
      </c>
      <c r="V6">
        <f>+'400 - All'!V148</f>
        <v>17</v>
      </c>
      <c r="W6">
        <f>+'400 - All'!W148</f>
        <v>0</v>
      </c>
      <c r="X6">
        <f>+'400 - All'!X148</f>
        <v>0</v>
      </c>
      <c r="Y6">
        <f>+'400 - All'!Y148</f>
        <v>0</v>
      </c>
      <c r="Z6">
        <f>+'400 - All'!Z148</f>
        <v>0</v>
      </c>
      <c r="AA6">
        <f t="shared" si="0"/>
        <v>39</v>
      </c>
      <c r="AD6" s="6" t="s">
        <v>31</v>
      </c>
      <c r="AE6" s="6" t="s">
        <v>32</v>
      </c>
    </row>
    <row r="7" spans="1:31" x14ac:dyDescent="0.25">
      <c r="A7" t="s">
        <v>1349</v>
      </c>
      <c r="B7" s="73">
        <f>+'800 - ALL'!B53</f>
        <v>0</v>
      </c>
      <c r="C7" s="73">
        <f>+'800 - ALL'!C53</f>
        <v>15</v>
      </c>
      <c r="D7" s="73">
        <f>+'800 - ALL'!D53</f>
        <v>0</v>
      </c>
      <c r="E7" s="73">
        <f>+'800 - ALL'!E53</f>
        <v>0</v>
      </c>
      <c r="F7" s="73">
        <f>+'800 - ALL'!F53</f>
        <v>0</v>
      </c>
      <c r="G7" s="73">
        <f>+'800 - ALL'!G53</f>
        <v>0</v>
      </c>
      <c r="H7" s="73">
        <f>+'800 - ALL'!H53</f>
        <v>2</v>
      </c>
      <c r="I7" s="73">
        <f>+'800 - ALL'!I53</f>
        <v>0</v>
      </c>
      <c r="J7" s="73">
        <f>+'800 - ALL'!J53</f>
        <v>0</v>
      </c>
      <c r="K7" s="73">
        <f>+'800 - ALL'!K53</f>
        <v>0</v>
      </c>
      <c r="L7" s="73">
        <f>+'800 - ALL'!L53</f>
        <v>0</v>
      </c>
      <c r="M7" s="73">
        <f>+'800 - ALL'!M53</f>
        <v>0</v>
      </c>
      <c r="N7" s="73">
        <f>+'800 - ALL'!N53</f>
        <v>0</v>
      </c>
      <c r="O7" s="73">
        <f>+'800 - ALL'!O53</f>
        <v>0</v>
      </c>
      <c r="P7" s="73">
        <f>+'800 - ALL'!P53</f>
        <v>0</v>
      </c>
      <c r="Q7" s="73">
        <f>+'800 - ALL'!Q53</f>
        <v>0</v>
      </c>
      <c r="R7" s="73">
        <f>+'800 - ALL'!R53</f>
        <v>4</v>
      </c>
      <c r="S7" s="73">
        <f>+'800 - ALL'!S53</f>
        <v>0</v>
      </c>
      <c r="T7" s="73">
        <f>+'800 - ALL'!T53</f>
        <v>0</v>
      </c>
      <c r="U7" s="73">
        <f>+'800 - ALL'!U53</f>
        <v>0</v>
      </c>
      <c r="V7" s="73">
        <f>+'800 - ALL'!V53</f>
        <v>18</v>
      </c>
      <c r="W7" s="73">
        <f>+'800 - ALL'!W53</f>
        <v>0</v>
      </c>
      <c r="X7" s="73">
        <f>+'800 - ALL'!X53</f>
        <v>0</v>
      </c>
      <c r="Y7" s="73">
        <f>+'800 - ALL'!Y53</f>
        <v>0</v>
      </c>
      <c r="Z7" s="73">
        <f>+'800 - ALL'!Z53</f>
        <v>0</v>
      </c>
      <c r="AA7">
        <f t="shared" si="0"/>
        <v>39</v>
      </c>
      <c r="AD7" s="6" t="s">
        <v>34</v>
      </c>
      <c r="AE7" s="6" t="s">
        <v>35</v>
      </c>
    </row>
    <row r="8" spans="1:31" x14ac:dyDescent="0.25">
      <c r="A8" t="s">
        <v>1350</v>
      </c>
      <c r="B8">
        <f>+'4x100 - ALL'!B49</f>
        <v>5</v>
      </c>
      <c r="C8">
        <f>+'4x100 - ALL'!C49</f>
        <v>0</v>
      </c>
      <c r="D8">
        <f>+'4x100 - ALL'!D49</f>
        <v>6</v>
      </c>
      <c r="E8">
        <f>+'4x100 - ALL'!E49</f>
        <v>0</v>
      </c>
      <c r="F8">
        <f>+'4x100 - ALL'!F49</f>
        <v>0</v>
      </c>
      <c r="G8">
        <f>+'4x100 - ALL'!G49</f>
        <v>0</v>
      </c>
      <c r="H8">
        <f>+'4x100 - ALL'!H49</f>
        <v>10</v>
      </c>
      <c r="I8">
        <f>+'4x100 - ALL'!I49</f>
        <v>4</v>
      </c>
      <c r="J8">
        <f>+'4x100 - ALL'!J49</f>
        <v>0</v>
      </c>
      <c r="K8">
        <f>+'4x100 - ALL'!K49</f>
        <v>1</v>
      </c>
      <c r="L8">
        <f>+'4x100 - ALL'!L49</f>
        <v>0</v>
      </c>
      <c r="M8">
        <f>+'4x100 - ALL'!M49</f>
        <v>0</v>
      </c>
      <c r="N8">
        <f>+'4x100 - ALL'!N49</f>
        <v>0</v>
      </c>
      <c r="O8">
        <f>+'4x100 - ALL'!O49</f>
        <v>2</v>
      </c>
      <c r="P8">
        <f>+'4x100 - ALL'!P49</f>
        <v>0</v>
      </c>
      <c r="Q8">
        <f>+'4x100 - ALL'!Q49</f>
        <v>0</v>
      </c>
      <c r="R8">
        <f>+'4x100 - ALL'!R49</f>
        <v>8</v>
      </c>
      <c r="S8">
        <f>+'4x100 - ALL'!S49</f>
        <v>0</v>
      </c>
      <c r="T8">
        <f>+'4x100 - ALL'!T49</f>
        <v>0</v>
      </c>
      <c r="U8">
        <f>+'4x100 - ALL'!U49</f>
        <v>0</v>
      </c>
      <c r="V8">
        <f>+'4x100 - ALL'!V49</f>
        <v>3</v>
      </c>
      <c r="W8">
        <f>+'4x100 - ALL'!W49</f>
        <v>0</v>
      </c>
      <c r="X8">
        <f>+'4x100 - ALL'!X49</f>
        <v>0</v>
      </c>
      <c r="Y8">
        <f>+'4x100 - ALL'!Y49</f>
        <v>0</v>
      </c>
      <c r="Z8">
        <f>+'4x100 - ALL'!Z49</f>
        <v>0</v>
      </c>
      <c r="AA8">
        <f t="shared" si="0"/>
        <v>39</v>
      </c>
      <c r="AD8" s="6" t="s">
        <v>37</v>
      </c>
      <c r="AE8" s="6" t="s">
        <v>38</v>
      </c>
    </row>
    <row r="9" spans="1:31" x14ac:dyDescent="0.25">
      <c r="A9" t="s">
        <v>1351</v>
      </c>
      <c r="B9">
        <f>+'Long Jump'!B132</f>
        <v>0</v>
      </c>
      <c r="C9" s="73">
        <f>+'Long Jump'!C132</f>
        <v>21</v>
      </c>
      <c r="D9" s="73">
        <f>+'Long Jump'!D132</f>
        <v>0</v>
      </c>
      <c r="E9" s="73">
        <f>+'Long Jump'!E132</f>
        <v>0</v>
      </c>
      <c r="F9" s="73">
        <f>+'Long Jump'!F132</f>
        <v>0</v>
      </c>
      <c r="G9" s="73">
        <f>+'Long Jump'!G132</f>
        <v>0</v>
      </c>
      <c r="H9" s="73">
        <f>+'Long Jump'!H132</f>
        <v>6</v>
      </c>
      <c r="I9" s="73">
        <f>+'Long Jump'!I132</f>
        <v>4</v>
      </c>
      <c r="J9" s="73">
        <f>+'Long Jump'!J132</f>
        <v>0</v>
      </c>
      <c r="K9" s="73">
        <f>+'Long Jump'!K132</f>
        <v>5</v>
      </c>
      <c r="L9" s="73">
        <f>+'Long Jump'!L132</f>
        <v>0</v>
      </c>
      <c r="M9" s="73">
        <f>+'Long Jump'!M132</f>
        <v>0</v>
      </c>
      <c r="N9" s="73">
        <f>+'Long Jump'!N132</f>
        <v>0</v>
      </c>
      <c r="O9" s="73">
        <f>+'Long Jump'!O132</f>
        <v>0</v>
      </c>
      <c r="P9" s="73">
        <f>+'Long Jump'!P132</f>
        <v>0</v>
      </c>
      <c r="Q9" s="73">
        <f>+'Long Jump'!Q132</f>
        <v>0</v>
      </c>
      <c r="R9" s="73">
        <f>+'Long Jump'!R132</f>
        <v>2</v>
      </c>
      <c r="S9" s="73">
        <f>+'Long Jump'!S132</f>
        <v>0</v>
      </c>
      <c r="T9" s="73">
        <f>+'Long Jump'!T132</f>
        <v>0</v>
      </c>
      <c r="U9" s="73">
        <f>+'Long Jump'!U132</f>
        <v>0</v>
      </c>
      <c r="V9" s="73">
        <f>+'Long Jump'!V132</f>
        <v>1</v>
      </c>
      <c r="W9" s="73">
        <f>+'Long Jump'!W132</f>
        <v>0</v>
      </c>
      <c r="X9" s="73">
        <f>+'Long Jump'!X132</f>
        <v>0</v>
      </c>
      <c r="Y9" s="73">
        <f>+'Long Jump'!Y132</f>
        <v>0</v>
      </c>
      <c r="Z9" s="73">
        <f>+'Long Jump'!Z132</f>
        <v>0</v>
      </c>
      <c r="AA9">
        <f t="shared" si="0"/>
        <v>39</v>
      </c>
      <c r="AD9" s="6" t="s">
        <v>40</v>
      </c>
      <c r="AE9" s="6" t="s">
        <v>40</v>
      </c>
    </row>
    <row r="10" spans="1:31" x14ac:dyDescent="0.25">
      <c r="A10" s="116" t="s">
        <v>1352</v>
      </c>
      <c r="B10" s="117">
        <f t="shared" ref="B10:AA10" si="1">SUM(B3:B9)</f>
        <v>6</v>
      </c>
      <c r="C10" s="131">
        <f t="shared" si="1"/>
        <v>64</v>
      </c>
      <c r="D10" s="117">
        <f t="shared" si="1"/>
        <v>15</v>
      </c>
      <c r="E10" s="117">
        <f t="shared" si="1"/>
        <v>0</v>
      </c>
      <c r="F10" s="117">
        <f t="shared" si="1"/>
        <v>0</v>
      </c>
      <c r="G10" s="117">
        <f t="shared" si="1"/>
        <v>0</v>
      </c>
      <c r="H10" s="118">
        <f t="shared" si="1"/>
        <v>52</v>
      </c>
      <c r="I10" s="132">
        <f t="shared" si="1"/>
        <v>41</v>
      </c>
      <c r="J10" s="117">
        <f t="shared" si="1"/>
        <v>0</v>
      </c>
      <c r="K10" s="117">
        <f t="shared" si="1"/>
        <v>11.5</v>
      </c>
      <c r="L10" s="117">
        <f t="shared" si="1"/>
        <v>0</v>
      </c>
      <c r="M10" s="117">
        <f t="shared" si="1"/>
        <v>0</v>
      </c>
      <c r="N10" s="117">
        <f t="shared" si="1"/>
        <v>0</v>
      </c>
      <c r="O10" s="117">
        <f t="shared" si="1"/>
        <v>2</v>
      </c>
      <c r="P10" s="117">
        <f t="shared" si="1"/>
        <v>0</v>
      </c>
      <c r="Q10" s="117">
        <f t="shared" si="1"/>
        <v>0</v>
      </c>
      <c r="R10" s="117">
        <f t="shared" si="1"/>
        <v>33.5</v>
      </c>
      <c r="S10" s="117">
        <f t="shared" si="1"/>
        <v>0</v>
      </c>
      <c r="T10" s="117">
        <f t="shared" si="1"/>
        <v>8</v>
      </c>
      <c r="U10" s="117">
        <f t="shared" si="1"/>
        <v>0</v>
      </c>
      <c r="V10" s="130">
        <f t="shared" si="1"/>
        <v>39</v>
      </c>
      <c r="W10" s="117">
        <f t="shared" si="1"/>
        <v>0</v>
      </c>
      <c r="X10" s="117">
        <f t="shared" si="1"/>
        <v>0</v>
      </c>
      <c r="Y10" s="117">
        <f t="shared" si="1"/>
        <v>1</v>
      </c>
      <c r="Z10" s="117">
        <f t="shared" si="1"/>
        <v>0</v>
      </c>
      <c r="AA10" s="117">
        <f t="shared" si="1"/>
        <v>273</v>
      </c>
      <c r="AD10" s="6" t="s">
        <v>42</v>
      </c>
      <c r="AE10" s="6" t="s">
        <v>42</v>
      </c>
    </row>
    <row r="11" spans="1:31" x14ac:dyDescent="0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D11" s="6" t="s">
        <v>44</v>
      </c>
      <c r="AE11" s="6" t="s">
        <v>45</v>
      </c>
    </row>
    <row r="12" spans="1:31" x14ac:dyDescent="0.25">
      <c r="B12" s="81" t="s">
        <v>16</v>
      </c>
      <c r="C12" s="81" t="s">
        <v>19</v>
      </c>
      <c r="D12" s="81" t="s">
        <v>26</v>
      </c>
      <c r="E12" s="82" t="s">
        <v>29</v>
      </c>
      <c r="F12" s="81" t="s">
        <v>32</v>
      </c>
      <c r="G12" s="81" t="s">
        <v>35</v>
      </c>
      <c r="H12" s="81" t="s">
        <v>38</v>
      </c>
      <c r="I12" s="81" t="s">
        <v>40</v>
      </c>
      <c r="J12" s="81" t="s">
        <v>42</v>
      </c>
      <c r="K12" s="81" t="s">
        <v>45</v>
      </c>
      <c r="L12" s="81" t="s">
        <v>48</v>
      </c>
      <c r="M12" s="81" t="s">
        <v>51</v>
      </c>
      <c r="N12" s="81" t="s">
        <v>54</v>
      </c>
      <c r="O12" s="81" t="s">
        <v>57</v>
      </c>
      <c r="P12" s="81" t="s">
        <v>60</v>
      </c>
      <c r="Q12" s="81" t="s">
        <v>63</v>
      </c>
      <c r="R12" s="81" t="s">
        <v>66</v>
      </c>
      <c r="S12" s="81" t="s">
        <v>69</v>
      </c>
      <c r="T12" s="81" t="s">
        <v>72</v>
      </c>
      <c r="U12" s="81" t="s">
        <v>75</v>
      </c>
      <c r="V12" s="81" t="s">
        <v>78</v>
      </c>
      <c r="W12" s="81" t="s">
        <v>81</v>
      </c>
      <c r="X12" s="81" t="s">
        <v>86</v>
      </c>
      <c r="Y12" s="81" t="s">
        <v>89</v>
      </c>
      <c r="Z12" s="81" t="s">
        <v>92</v>
      </c>
      <c r="AA12" s="81" t="s">
        <v>1110</v>
      </c>
      <c r="AD12" s="6" t="s">
        <v>47</v>
      </c>
      <c r="AE12" s="6" t="s">
        <v>48</v>
      </c>
    </row>
    <row r="13" spans="1:31" x14ac:dyDescent="0.25">
      <c r="A13" t="s">
        <v>1353</v>
      </c>
      <c r="B13">
        <f>+'50 - All'!B223</f>
        <v>10</v>
      </c>
      <c r="C13">
        <f>+'50 - All'!C223</f>
        <v>9.5</v>
      </c>
      <c r="D13">
        <f>+'50 - All'!D223</f>
        <v>1</v>
      </c>
      <c r="E13">
        <f>+'50 - All'!E223</f>
        <v>0</v>
      </c>
      <c r="F13">
        <f>+'50 - All'!F223</f>
        <v>0</v>
      </c>
      <c r="G13">
        <f>+'50 - All'!G223</f>
        <v>0</v>
      </c>
      <c r="H13">
        <f>+'50 - All'!H223</f>
        <v>0</v>
      </c>
      <c r="I13">
        <f>+'50 - All'!I223</f>
        <v>8</v>
      </c>
      <c r="J13">
        <f>+'50 - All'!J223</f>
        <v>0</v>
      </c>
      <c r="K13">
        <f>+'50 - All'!K223</f>
        <v>0</v>
      </c>
      <c r="L13">
        <f>+'50 - All'!L223</f>
        <v>0</v>
      </c>
      <c r="M13">
        <f>+'50 - All'!M223</f>
        <v>0</v>
      </c>
      <c r="N13">
        <f>+'50 - All'!N223</f>
        <v>0</v>
      </c>
      <c r="O13">
        <f>+'50 - All'!O223</f>
        <v>0</v>
      </c>
      <c r="P13">
        <f>+'50 - All'!P223</f>
        <v>0</v>
      </c>
      <c r="Q13">
        <f>+'50 - All'!Q223</f>
        <v>0</v>
      </c>
      <c r="R13">
        <f>+'50 - All'!R223</f>
        <v>0</v>
      </c>
      <c r="S13">
        <f>+'50 - All'!S223</f>
        <v>0</v>
      </c>
      <c r="T13">
        <f>+'50 - All'!T223</f>
        <v>0</v>
      </c>
      <c r="U13">
        <f>+'50 - All'!U223</f>
        <v>0</v>
      </c>
      <c r="V13">
        <f>+'50 - All'!V223</f>
        <v>3.5</v>
      </c>
      <c r="W13">
        <f>+'50 - All'!W223</f>
        <v>0</v>
      </c>
      <c r="X13">
        <f>+'50 - All'!X223</f>
        <v>0</v>
      </c>
      <c r="Y13">
        <f>+'50 - All'!Y223</f>
        <v>0</v>
      </c>
      <c r="Z13">
        <f>+'50 - All'!Z223</f>
        <v>7</v>
      </c>
      <c r="AA13">
        <f t="shared" ref="AA13:AA19" si="2">SUM(B13:Z13)</f>
        <v>39</v>
      </c>
      <c r="AD13" s="6" t="s">
        <v>50</v>
      </c>
      <c r="AE13" s="6" t="s">
        <v>51</v>
      </c>
    </row>
    <row r="14" spans="1:31" x14ac:dyDescent="0.25">
      <c r="A14" t="s">
        <v>1355</v>
      </c>
      <c r="B14">
        <f>+'100- All'!B220</f>
        <v>8</v>
      </c>
      <c r="C14">
        <f>+'100- All'!C220</f>
        <v>7</v>
      </c>
      <c r="D14">
        <f>+'100- All'!D220</f>
        <v>0</v>
      </c>
      <c r="E14">
        <f>+'100- All'!E220</f>
        <v>0</v>
      </c>
      <c r="F14">
        <f>+'100- All'!F220</f>
        <v>0</v>
      </c>
      <c r="G14">
        <f>+'100- All'!G220</f>
        <v>0</v>
      </c>
      <c r="H14">
        <f>+'100- All'!H220</f>
        <v>2</v>
      </c>
      <c r="I14">
        <f>+'100- All'!I220</f>
        <v>10</v>
      </c>
      <c r="J14">
        <f>+'100- All'!J220</f>
        <v>0</v>
      </c>
      <c r="K14">
        <f>+'100- All'!K220</f>
        <v>0</v>
      </c>
      <c r="L14">
        <f>+'100- All'!L220</f>
        <v>0</v>
      </c>
      <c r="M14">
        <f>+'100- All'!M220</f>
        <v>0</v>
      </c>
      <c r="N14">
        <f>+'100- All'!N220</f>
        <v>0</v>
      </c>
      <c r="O14">
        <f>+'100- All'!O220</f>
        <v>0</v>
      </c>
      <c r="P14">
        <f>+'100- All'!P220</f>
        <v>0</v>
      </c>
      <c r="Q14">
        <f>+'100- All'!Q220</f>
        <v>0</v>
      </c>
      <c r="R14">
        <f>+'100- All'!R220</f>
        <v>0</v>
      </c>
      <c r="S14">
        <f>+'100- All'!S220</f>
        <v>0</v>
      </c>
      <c r="T14">
        <f>+'100- All'!T220</f>
        <v>0</v>
      </c>
      <c r="U14">
        <f>+'100- All'!U220</f>
        <v>0</v>
      </c>
      <c r="V14">
        <f>+'100- All'!V220</f>
        <v>5</v>
      </c>
      <c r="W14">
        <f>+'100- All'!W220</f>
        <v>0</v>
      </c>
      <c r="X14">
        <f>+'100- All'!X220</f>
        <v>0</v>
      </c>
      <c r="Y14">
        <f>+'100- All'!Y220</f>
        <v>0</v>
      </c>
      <c r="Z14">
        <f>+'100- All'!Z220</f>
        <v>7</v>
      </c>
      <c r="AA14">
        <f t="shared" si="2"/>
        <v>39</v>
      </c>
      <c r="AD14" s="6" t="s">
        <v>53</v>
      </c>
      <c r="AE14" s="6" t="s">
        <v>54</v>
      </c>
    </row>
    <row r="15" spans="1:31" x14ac:dyDescent="0.25">
      <c r="A15" t="s">
        <v>1356</v>
      </c>
      <c r="B15">
        <f>+'200 - All'!B193</f>
        <v>0</v>
      </c>
      <c r="C15">
        <f>+'200 - All'!C193</f>
        <v>9.5</v>
      </c>
      <c r="D15">
        <f>+'200 - All'!D193</f>
        <v>0</v>
      </c>
      <c r="E15">
        <f>+'200 - All'!E193</f>
        <v>2.5</v>
      </c>
      <c r="F15">
        <f>+'200 - All'!F193</f>
        <v>0</v>
      </c>
      <c r="G15">
        <f>+'200 - All'!G193</f>
        <v>0</v>
      </c>
      <c r="H15">
        <f>+'200 - All'!H193</f>
        <v>4</v>
      </c>
      <c r="I15">
        <f>+'200 - All'!I193</f>
        <v>8</v>
      </c>
      <c r="J15">
        <f>+'200 - All'!J193</f>
        <v>0</v>
      </c>
      <c r="K15">
        <f>+'200 - All'!K193</f>
        <v>0</v>
      </c>
      <c r="L15">
        <f>+'200 - All'!L193</f>
        <v>0</v>
      </c>
      <c r="M15">
        <f>+'200 - All'!M193</f>
        <v>0</v>
      </c>
      <c r="N15">
        <f>+'200 - All'!N193</f>
        <v>0</v>
      </c>
      <c r="O15">
        <f>+'200 - All'!O193</f>
        <v>0</v>
      </c>
      <c r="P15">
        <f>+'200 - All'!P193</f>
        <v>0</v>
      </c>
      <c r="Q15">
        <f>+'200 - All'!Q193</f>
        <v>0</v>
      </c>
      <c r="R15">
        <f>+'200 - All'!R193</f>
        <v>0</v>
      </c>
      <c r="S15">
        <f>+'200 - All'!S193</f>
        <v>0</v>
      </c>
      <c r="T15">
        <f>+'200 - All'!T193</f>
        <v>0</v>
      </c>
      <c r="U15">
        <f>+'200 - All'!U193</f>
        <v>0</v>
      </c>
      <c r="V15">
        <f>+'200 - All'!V193</f>
        <v>5</v>
      </c>
      <c r="W15">
        <f>+'200 - All'!W193</f>
        <v>0</v>
      </c>
      <c r="X15">
        <f>+'200 - All'!X193</f>
        <v>0</v>
      </c>
      <c r="Y15">
        <f>+'200 - All'!Y193</f>
        <v>10</v>
      </c>
      <c r="Z15">
        <f>+'200 - All'!Z193</f>
        <v>0</v>
      </c>
      <c r="AA15">
        <f t="shared" si="2"/>
        <v>39</v>
      </c>
      <c r="AD15" s="6" t="s">
        <v>56</v>
      </c>
      <c r="AE15" s="6" t="s">
        <v>57</v>
      </c>
    </row>
    <row r="16" spans="1:31" x14ac:dyDescent="0.25">
      <c r="A16" t="s">
        <v>1357</v>
      </c>
      <c r="B16">
        <f>+'400 - All'!B149</f>
        <v>6</v>
      </c>
      <c r="C16">
        <f>+'400 - All'!C149</f>
        <v>1</v>
      </c>
      <c r="D16">
        <f>+'400 - All'!D149</f>
        <v>3</v>
      </c>
      <c r="E16">
        <f>+'400 - All'!E149</f>
        <v>5</v>
      </c>
      <c r="F16">
        <f>+'400 - All'!F149</f>
        <v>0</v>
      </c>
      <c r="G16">
        <f>+'400 - All'!G149</f>
        <v>0</v>
      </c>
      <c r="H16">
        <f>+'400 - All'!H149</f>
        <v>2</v>
      </c>
      <c r="I16">
        <f>+'400 - All'!I149</f>
        <v>8</v>
      </c>
      <c r="J16">
        <f>+'400 - All'!J149</f>
        <v>0</v>
      </c>
      <c r="K16">
        <f>+'400 - All'!K149</f>
        <v>0</v>
      </c>
      <c r="L16">
        <f>+'400 - All'!L149</f>
        <v>0</v>
      </c>
      <c r="M16">
        <f>+'400 - All'!M149</f>
        <v>0</v>
      </c>
      <c r="N16">
        <f>+'400 - All'!N149</f>
        <v>0</v>
      </c>
      <c r="O16">
        <f>+'400 - All'!O149</f>
        <v>0</v>
      </c>
      <c r="P16">
        <f>+'400 - All'!P149</f>
        <v>0</v>
      </c>
      <c r="Q16">
        <f>+'400 - All'!Q149</f>
        <v>0</v>
      </c>
      <c r="R16">
        <f>+'400 - All'!R149</f>
        <v>0</v>
      </c>
      <c r="S16">
        <f>+'400 - All'!S149</f>
        <v>0</v>
      </c>
      <c r="T16">
        <f>+'400 - All'!T149</f>
        <v>0</v>
      </c>
      <c r="U16">
        <f>+'400 - All'!U149</f>
        <v>0</v>
      </c>
      <c r="V16">
        <f>+'400 - All'!V149</f>
        <v>0</v>
      </c>
      <c r="W16">
        <f>+'400 - All'!W149</f>
        <v>0</v>
      </c>
      <c r="X16">
        <f>+'400 - All'!X149</f>
        <v>0</v>
      </c>
      <c r="Y16">
        <f>+'400 - All'!Y149</f>
        <v>14</v>
      </c>
      <c r="Z16">
        <f>+'400 - All'!Z149</f>
        <v>0</v>
      </c>
      <c r="AA16">
        <f t="shared" si="2"/>
        <v>39</v>
      </c>
      <c r="AD16" s="6" t="s">
        <v>59</v>
      </c>
      <c r="AE16" s="6" t="s">
        <v>60</v>
      </c>
    </row>
    <row r="17" spans="1:31" x14ac:dyDescent="0.25">
      <c r="A17" t="s">
        <v>1358</v>
      </c>
      <c r="B17" s="73">
        <f>+'800 - ALL'!B54</f>
        <v>0</v>
      </c>
      <c r="C17" s="73">
        <f>+'800 - ALL'!C54</f>
        <v>9</v>
      </c>
      <c r="D17" s="73">
        <f>+'800 - ALL'!D54</f>
        <v>0</v>
      </c>
      <c r="E17" s="73">
        <f>+'800 - ALL'!E54</f>
        <v>1</v>
      </c>
      <c r="F17" s="73">
        <f>+'800 - ALL'!F54</f>
        <v>0</v>
      </c>
      <c r="G17" s="73">
        <f>+'800 - ALL'!G54</f>
        <v>0</v>
      </c>
      <c r="H17" s="73">
        <f>+'800 - ALL'!H54</f>
        <v>0</v>
      </c>
      <c r="I17" s="73">
        <f>+'800 - ALL'!I54</f>
        <v>3</v>
      </c>
      <c r="J17" s="73">
        <f>+'800 - ALL'!J54</f>
        <v>0</v>
      </c>
      <c r="K17" s="73">
        <f>+'800 - ALL'!K54</f>
        <v>0</v>
      </c>
      <c r="L17" s="73">
        <f>+'800 - ALL'!L54</f>
        <v>0</v>
      </c>
      <c r="M17" s="73">
        <f>+'800 - ALL'!M54</f>
        <v>0</v>
      </c>
      <c r="N17" s="73">
        <f>+'800 - ALL'!N54</f>
        <v>0</v>
      </c>
      <c r="O17" s="73">
        <f>+'800 - ALL'!O54</f>
        <v>0</v>
      </c>
      <c r="P17" s="73">
        <f>+'800 - ALL'!P54</f>
        <v>0</v>
      </c>
      <c r="Q17" s="73">
        <f>+'800 - ALL'!Q54</f>
        <v>0</v>
      </c>
      <c r="R17" s="73">
        <f>+'800 - ALL'!R54</f>
        <v>0</v>
      </c>
      <c r="S17" s="73">
        <f>+'800 - ALL'!S54</f>
        <v>2</v>
      </c>
      <c r="T17" s="73">
        <f>+'800 - ALL'!T54</f>
        <v>0</v>
      </c>
      <c r="U17" s="73">
        <f>+'800 - ALL'!U54</f>
        <v>0</v>
      </c>
      <c r="V17" s="73">
        <f>+'800 - ALL'!V54</f>
        <v>6</v>
      </c>
      <c r="W17" s="73">
        <f>+'800 - ALL'!W54</f>
        <v>0</v>
      </c>
      <c r="X17" s="73">
        <f>+'800 - ALL'!X54</f>
        <v>0</v>
      </c>
      <c r="Y17" s="73">
        <f>+'800 - ALL'!Y54</f>
        <v>18</v>
      </c>
      <c r="Z17" s="73">
        <f>+'800 - ALL'!Z54</f>
        <v>0</v>
      </c>
      <c r="AA17">
        <f t="shared" si="2"/>
        <v>39</v>
      </c>
      <c r="AD17" s="6" t="s">
        <v>62</v>
      </c>
      <c r="AE17" s="6" t="s">
        <v>63</v>
      </c>
    </row>
    <row r="18" spans="1:31" x14ac:dyDescent="0.25">
      <c r="A18" t="s">
        <v>1359</v>
      </c>
      <c r="B18">
        <f>+'4x100 - ALL'!B50</f>
        <v>10</v>
      </c>
      <c r="C18">
        <f>+'4x100 - ALL'!C50</f>
        <v>5</v>
      </c>
      <c r="D18">
        <f>+'4x100 - ALL'!D50</f>
        <v>4</v>
      </c>
      <c r="E18">
        <f>+'4x100 - ALL'!E50</f>
        <v>0</v>
      </c>
      <c r="F18">
        <f>+'4x100 - ALL'!F50</f>
        <v>0</v>
      </c>
      <c r="G18">
        <f>+'4x100 - ALL'!G50</f>
        <v>0</v>
      </c>
      <c r="H18">
        <f>+'4x100 - ALL'!H50</f>
        <v>6</v>
      </c>
      <c r="I18">
        <f>+'4x100 - ALL'!I50</f>
        <v>1</v>
      </c>
      <c r="J18">
        <f>+'4x100 - ALL'!J50</f>
        <v>0</v>
      </c>
      <c r="K18">
        <f>+'4x100 - ALL'!K50</f>
        <v>3</v>
      </c>
      <c r="L18">
        <f>+'4x100 - ALL'!L50</f>
        <v>0</v>
      </c>
      <c r="M18">
        <f>+'4x100 - ALL'!M50</f>
        <v>0</v>
      </c>
      <c r="N18">
        <f>+'4x100 - ALL'!N50</f>
        <v>0</v>
      </c>
      <c r="O18">
        <f>+'4x100 - ALL'!O50</f>
        <v>0</v>
      </c>
      <c r="P18">
        <f>+'4x100 - ALL'!P50</f>
        <v>0</v>
      </c>
      <c r="Q18">
        <f>+'4x100 - ALL'!Q50</f>
        <v>0</v>
      </c>
      <c r="R18">
        <f>+'4x100 - ALL'!R50</f>
        <v>0</v>
      </c>
      <c r="S18">
        <f>+'4x100 - ALL'!S50</f>
        <v>0</v>
      </c>
      <c r="T18">
        <f>+'4x100 - ALL'!T50</f>
        <v>0</v>
      </c>
      <c r="U18">
        <f>+'4x100 - ALL'!U50</f>
        <v>0</v>
      </c>
      <c r="V18">
        <f>+'4x100 - ALL'!V50</f>
        <v>2</v>
      </c>
      <c r="W18">
        <f>+'4x100 - ALL'!W50</f>
        <v>0</v>
      </c>
      <c r="X18">
        <f>+'4x100 - ALL'!X50</f>
        <v>0</v>
      </c>
      <c r="Y18">
        <f>+'4x100 - ALL'!Y50</f>
        <v>8</v>
      </c>
      <c r="Z18">
        <f>+'4x100 - ALL'!Z50</f>
        <v>0</v>
      </c>
      <c r="AA18">
        <f t="shared" si="2"/>
        <v>39</v>
      </c>
      <c r="AD18" s="6" t="s">
        <v>65</v>
      </c>
      <c r="AE18" s="6" t="s">
        <v>66</v>
      </c>
    </row>
    <row r="19" spans="1:31" x14ac:dyDescent="0.25">
      <c r="A19" t="s">
        <v>1360</v>
      </c>
      <c r="B19">
        <f>+'Long Jump'!B133</f>
        <v>9</v>
      </c>
      <c r="C19" s="73">
        <f>+'Long Jump'!C133</f>
        <v>13</v>
      </c>
      <c r="D19" s="73">
        <f>+'Long Jump'!D133</f>
        <v>0</v>
      </c>
      <c r="E19" s="73">
        <f>+'Long Jump'!E133</f>
        <v>1</v>
      </c>
      <c r="F19" s="73">
        <f>+'Long Jump'!F133</f>
        <v>0</v>
      </c>
      <c r="G19" s="73">
        <f>+'Long Jump'!G133</f>
        <v>0</v>
      </c>
      <c r="H19" s="73">
        <f>+'Long Jump'!H133</f>
        <v>2</v>
      </c>
      <c r="I19" s="73">
        <f>+'Long Jump'!I133</f>
        <v>10</v>
      </c>
      <c r="J19" s="73">
        <f>+'Long Jump'!J133</f>
        <v>0</v>
      </c>
      <c r="K19" s="73">
        <f>+'Long Jump'!K133</f>
        <v>0</v>
      </c>
      <c r="L19" s="73">
        <f>+'Long Jump'!L133</f>
        <v>0</v>
      </c>
      <c r="M19" s="73">
        <f>+'Long Jump'!M133</f>
        <v>0</v>
      </c>
      <c r="N19" s="73">
        <f>+'Long Jump'!N133</f>
        <v>0</v>
      </c>
      <c r="O19" s="73">
        <f>+'Long Jump'!O133</f>
        <v>0</v>
      </c>
      <c r="P19" s="73">
        <f>+'Long Jump'!P133</f>
        <v>0</v>
      </c>
      <c r="Q19" s="73">
        <f>+'Long Jump'!Q133</f>
        <v>0</v>
      </c>
      <c r="R19" s="73">
        <f>+'Long Jump'!R133</f>
        <v>0</v>
      </c>
      <c r="S19" s="73">
        <f>+'Long Jump'!S133</f>
        <v>0</v>
      </c>
      <c r="T19" s="73">
        <f>+'Long Jump'!T133</f>
        <v>0</v>
      </c>
      <c r="U19" s="73">
        <f>+'Long Jump'!U133</f>
        <v>0</v>
      </c>
      <c r="V19" s="73">
        <f>+'Long Jump'!V133</f>
        <v>0</v>
      </c>
      <c r="W19" s="73">
        <f>+'Long Jump'!W133</f>
        <v>0</v>
      </c>
      <c r="X19" s="73">
        <f>+'Long Jump'!X133</f>
        <v>0</v>
      </c>
      <c r="Y19" s="73">
        <f>+'Long Jump'!Y133</f>
        <v>0</v>
      </c>
      <c r="Z19" s="73">
        <f>+'Long Jump'!Z133</f>
        <v>4</v>
      </c>
      <c r="AA19">
        <f t="shared" si="2"/>
        <v>39</v>
      </c>
      <c r="AD19" s="6" t="s">
        <v>68</v>
      </c>
      <c r="AE19" s="6" t="s">
        <v>69</v>
      </c>
    </row>
    <row r="20" spans="1:31" x14ac:dyDescent="0.25">
      <c r="A20" s="116" t="s">
        <v>1361</v>
      </c>
      <c r="B20" s="117">
        <f t="shared" ref="B20:AA20" si="3">SUM(B13:B19)</f>
        <v>43</v>
      </c>
      <c r="C20" s="131">
        <f t="shared" si="3"/>
        <v>54</v>
      </c>
      <c r="D20" s="117">
        <f t="shared" si="3"/>
        <v>8</v>
      </c>
      <c r="E20" s="117">
        <f t="shared" si="3"/>
        <v>9.5</v>
      </c>
      <c r="F20" s="117">
        <f t="shared" si="3"/>
        <v>0</v>
      </c>
      <c r="G20" s="117">
        <f t="shared" si="3"/>
        <v>0</v>
      </c>
      <c r="H20" s="117">
        <f t="shared" si="3"/>
        <v>16</v>
      </c>
      <c r="I20" s="132">
        <f t="shared" si="3"/>
        <v>48</v>
      </c>
      <c r="J20" s="117">
        <f t="shared" si="3"/>
        <v>0</v>
      </c>
      <c r="K20" s="117">
        <f t="shared" si="3"/>
        <v>3</v>
      </c>
      <c r="L20" s="117">
        <f t="shared" si="3"/>
        <v>0</v>
      </c>
      <c r="M20" s="117">
        <f t="shared" si="3"/>
        <v>0</v>
      </c>
      <c r="N20" s="117">
        <f t="shared" si="3"/>
        <v>0</v>
      </c>
      <c r="O20" s="117">
        <f t="shared" si="3"/>
        <v>0</v>
      </c>
      <c r="P20" s="117">
        <f t="shared" si="3"/>
        <v>0</v>
      </c>
      <c r="Q20" s="117">
        <f t="shared" si="3"/>
        <v>0</v>
      </c>
      <c r="R20" s="117">
        <f t="shared" si="3"/>
        <v>0</v>
      </c>
      <c r="S20" s="117">
        <f t="shared" si="3"/>
        <v>2</v>
      </c>
      <c r="T20" s="117">
        <f t="shared" si="3"/>
        <v>0</v>
      </c>
      <c r="U20" s="117">
        <f t="shared" si="3"/>
        <v>0</v>
      </c>
      <c r="V20" s="117">
        <f t="shared" si="3"/>
        <v>21.5</v>
      </c>
      <c r="W20" s="117">
        <f t="shared" si="3"/>
        <v>0</v>
      </c>
      <c r="X20" s="117">
        <f t="shared" si="3"/>
        <v>0</v>
      </c>
      <c r="Y20" s="118">
        <f t="shared" si="3"/>
        <v>50</v>
      </c>
      <c r="Z20" s="117">
        <f t="shared" si="3"/>
        <v>18</v>
      </c>
      <c r="AA20" s="117">
        <f t="shared" si="3"/>
        <v>273</v>
      </c>
      <c r="AD20" s="6" t="s">
        <v>71</v>
      </c>
      <c r="AE20" s="6" t="s">
        <v>72</v>
      </c>
    </row>
    <row r="21" spans="1:31" ht="15.75" customHeight="1" x14ac:dyDescent="0.25">
      <c r="P21" s="73"/>
      <c r="AD21" s="6" t="s">
        <v>74</v>
      </c>
      <c r="AE21" s="6" t="s">
        <v>75</v>
      </c>
    </row>
    <row r="22" spans="1:31" ht="15.75" customHeight="1" x14ac:dyDescent="0.25">
      <c r="A22" s="133" t="s">
        <v>1367</v>
      </c>
      <c r="P22" s="73"/>
      <c r="AD22" s="6" t="s">
        <v>77</v>
      </c>
      <c r="AE22" s="6" t="s">
        <v>78</v>
      </c>
    </row>
    <row r="23" spans="1:31" ht="15.75" customHeight="1" x14ac:dyDescent="0.25">
      <c r="A23" s="134" t="s">
        <v>1362</v>
      </c>
      <c r="P23" s="73"/>
      <c r="AD23" s="6" t="s">
        <v>80</v>
      </c>
      <c r="AE23" s="6" t="s">
        <v>81</v>
      </c>
    </row>
    <row r="24" spans="1:31" ht="15.75" customHeight="1" x14ac:dyDescent="0.25">
      <c r="A24" s="135" t="s">
        <v>1363</v>
      </c>
      <c r="P24" s="73"/>
      <c r="AD24" s="6" t="s">
        <v>85</v>
      </c>
      <c r="AE24" s="6" t="s">
        <v>86</v>
      </c>
    </row>
    <row r="25" spans="1:31" ht="15.75" customHeight="1" x14ac:dyDescent="0.25">
      <c r="P25" s="73"/>
      <c r="AD25" s="6" t="s">
        <v>88</v>
      </c>
      <c r="AE25" s="6" t="s">
        <v>89</v>
      </c>
    </row>
    <row r="26" spans="1:31" ht="15.75" customHeight="1" x14ac:dyDescent="0.25">
      <c r="P26" s="73"/>
      <c r="AD26" s="6" t="s">
        <v>91</v>
      </c>
      <c r="AE26" s="6" t="s">
        <v>92</v>
      </c>
    </row>
    <row r="27" spans="1:31" ht="15.75" customHeight="1" x14ac:dyDescent="0.25">
      <c r="P27" s="73"/>
    </row>
    <row r="28" spans="1:31" ht="15.75" customHeight="1" x14ac:dyDescent="0.25">
      <c r="P28" s="73"/>
    </row>
    <row r="29" spans="1:31" ht="15.75" customHeight="1" x14ac:dyDescent="0.25">
      <c r="P29" s="73"/>
    </row>
    <row r="30" spans="1:31" ht="15.75" customHeight="1" x14ac:dyDescent="0.25">
      <c r="P30" s="73"/>
    </row>
    <row r="31" spans="1:31" ht="15.75" customHeight="1" x14ac:dyDescent="0.25">
      <c r="P31" s="73"/>
    </row>
    <row r="32" spans="1:31" ht="15.75" customHeight="1" x14ac:dyDescent="0.25">
      <c r="P32" s="73"/>
    </row>
    <row r="33" spans="16:29" ht="15.75" customHeight="1" x14ac:dyDescent="0.25">
      <c r="P33" s="73"/>
    </row>
    <row r="34" spans="16:29" ht="15.75" customHeight="1" x14ac:dyDescent="0.25">
      <c r="P34" s="73"/>
    </row>
    <row r="35" spans="16:29" ht="15.75" customHeight="1" x14ac:dyDescent="0.25">
      <c r="P35" s="73"/>
    </row>
    <row r="36" spans="16:29" ht="15.75" customHeight="1" x14ac:dyDescent="0.25">
      <c r="P36" s="73"/>
    </row>
    <row r="37" spans="16:29" ht="15.75" customHeight="1" x14ac:dyDescent="0.25">
      <c r="P37" s="73"/>
    </row>
    <row r="38" spans="16:29" ht="15.75" customHeight="1" x14ac:dyDescent="0.25">
      <c r="P38" s="73"/>
    </row>
    <row r="39" spans="16:29" ht="15.75" customHeight="1" x14ac:dyDescent="0.25">
      <c r="P39" s="73"/>
      <c r="AC39" s="73"/>
    </row>
    <row r="40" spans="16:29" ht="15.75" customHeight="1" x14ac:dyDescent="0.25">
      <c r="P40" s="73"/>
    </row>
    <row r="41" spans="16:29" ht="15.75" customHeight="1" x14ac:dyDescent="0.25">
      <c r="P41" s="73"/>
    </row>
    <row r="42" spans="16:29" ht="15.75" customHeight="1" x14ac:dyDescent="0.25">
      <c r="P42" s="73"/>
    </row>
    <row r="43" spans="16:29" ht="15.75" customHeight="1" x14ac:dyDescent="0.25">
      <c r="P43" s="73"/>
    </row>
    <row r="44" spans="16:29" ht="15.75" customHeight="1" x14ac:dyDescent="0.25">
      <c r="P44" s="73"/>
    </row>
    <row r="45" spans="16:29" ht="15.75" customHeight="1" x14ac:dyDescent="0.25">
      <c r="P45" s="73"/>
    </row>
    <row r="46" spans="16:29" ht="15.75" customHeight="1" x14ac:dyDescent="0.25">
      <c r="P46" s="73"/>
    </row>
    <row r="47" spans="16:29" ht="15.75" customHeight="1" x14ac:dyDescent="0.25">
      <c r="P47" s="73"/>
    </row>
    <row r="48" spans="16:29" ht="15.75" customHeight="1" x14ac:dyDescent="0.25">
      <c r="P48" s="73"/>
    </row>
    <row r="49" spans="16:16" ht="15.75" customHeight="1" x14ac:dyDescent="0.25">
      <c r="P49" s="73"/>
    </row>
    <row r="50" spans="16:16" ht="15.75" customHeight="1" x14ac:dyDescent="0.25">
      <c r="P50" s="73"/>
    </row>
    <row r="51" spans="16:16" ht="15.75" customHeight="1" x14ac:dyDescent="0.25">
      <c r="P51" s="73"/>
    </row>
    <row r="52" spans="16:16" ht="15.75" customHeight="1" x14ac:dyDescent="0.25">
      <c r="P52" s="73"/>
    </row>
    <row r="53" spans="16:16" ht="15.75" customHeight="1" x14ac:dyDescent="0.25">
      <c r="P53" s="73"/>
    </row>
    <row r="54" spans="16:16" ht="15.75" customHeight="1" x14ac:dyDescent="0.25">
      <c r="P54" s="73"/>
    </row>
    <row r="55" spans="16:16" ht="15.75" customHeight="1" x14ac:dyDescent="0.25">
      <c r="P55" s="73"/>
    </row>
    <row r="56" spans="16:16" ht="15.75" customHeight="1" x14ac:dyDescent="0.25">
      <c r="P56" s="73"/>
    </row>
    <row r="57" spans="16:16" ht="15.75" customHeight="1" x14ac:dyDescent="0.25">
      <c r="P57" s="73"/>
    </row>
    <row r="58" spans="16:16" ht="15.75" customHeight="1" x14ac:dyDescent="0.25">
      <c r="P58" s="73"/>
    </row>
    <row r="59" spans="16:16" ht="15.75" customHeight="1" x14ac:dyDescent="0.25">
      <c r="P59" s="73"/>
    </row>
    <row r="60" spans="16:16" ht="15.75" customHeight="1" x14ac:dyDescent="0.25">
      <c r="P60" s="73"/>
    </row>
    <row r="61" spans="16:16" ht="15.75" customHeight="1" x14ac:dyDescent="0.25">
      <c r="P61" s="73"/>
    </row>
    <row r="62" spans="16:16" ht="15.75" customHeight="1" x14ac:dyDescent="0.25">
      <c r="P62" s="73"/>
    </row>
    <row r="63" spans="16:16" ht="15.75" customHeight="1" x14ac:dyDescent="0.25">
      <c r="P63" s="73"/>
    </row>
    <row r="64" spans="16:16" ht="15.75" customHeight="1" x14ac:dyDescent="0.25">
      <c r="P64" s="73"/>
    </row>
    <row r="65" spans="16:16" ht="15.75" customHeight="1" x14ac:dyDescent="0.25">
      <c r="P65" s="73"/>
    </row>
    <row r="66" spans="16:16" ht="15.75" customHeight="1" x14ac:dyDescent="0.25">
      <c r="P66" s="73"/>
    </row>
    <row r="67" spans="16:16" ht="15.75" customHeight="1" x14ac:dyDescent="0.25">
      <c r="P67" s="73"/>
    </row>
    <row r="68" spans="16:16" ht="15.75" customHeight="1" x14ac:dyDescent="0.25">
      <c r="P68" s="73"/>
    </row>
    <row r="69" spans="16:16" ht="15.75" customHeight="1" x14ac:dyDescent="0.25">
      <c r="P69" s="73"/>
    </row>
    <row r="70" spans="16:16" ht="15.75" customHeight="1" x14ac:dyDescent="0.25">
      <c r="P70" s="73"/>
    </row>
    <row r="71" spans="16:16" ht="15.75" customHeight="1" x14ac:dyDescent="0.25">
      <c r="P71" s="73"/>
    </row>
    <row r="72" spans="16:16" ht="15.75" customHeight="1" x14ac:dyDescent="0.25">
      <c r="P72" s="73"/>
    </row>
    <row r="73" spans="16:16" ht="15.75" customHeight="1" x14ac:dyDescent="0.25">
      <c r="P73" s="73"/>
    </row>
    <row r="74" spans="16:16" ht="15.75" customHeight="1" x14ac:dyDescent="0.25">
      <c r="P74" s="73"/>
    </row>
    <row r="75" spans="16:16" ht="15.75" customHeight="1" x14ac:dyDescent="0.25">
      <c r="P75" s="73"/>
    </row>
    <row r="76" spans="16:16" ht="15.75" customHeight="1" x14ac:dyDescent="0.25">
      <c r="P76" s="73"/>
    </row>
    <row r="77" spans="16:16" ht="15.75" customHeight="1" x14ac:dyDescent="0.25">
      <c r="P77" s="73"/>
    </row>
    <row r="78" spans="16:16" ht="15.75" customHeight="1" x14ac:dyDescent="0.25">
      <c r="P78" s="73"/>
    </row>
    <row r="79" spans="16:16" ht="15.75" customHeight="1" x14ac:dyDescent="0.25">
      <c r="P79" s="73"/>
    </row>
    <row r="80" spans="16:16" ht="15.75" customHeight="1" x14ac:dyDescent="0.25">
      <c r="P80" s="73"/>
    </row>
    <row r="81" spans="16:16" ht="15.75" customHeight="1" x14ac:dyDescent="0.25">
      <c r="P81" s="73"/>
    </row>
    <row r="82" spans="16:16" ht="15.75" customHeight="1" x14ac:dyDescent="0.25">
      <c r="P82" s="73"/>
    </row>
    <row r="83" spans="16:16" ht="15.75" customHeight="1" x14ac:dyDescent="0.25">
      <c r="P83" s="73"/>
    </row>
    <row r="84" spans="16:16" ht="15.75" customHeight="1" x14ac:dyDescent="0.25">
      <c r="P84" s="73"/>
    </row>
    <row r="85" spans="16:16" ht="15.75" customHeight="1" x14ac:dyDescent="0.25">
      <c r="P85" s="73"/>
    </row>
    <row r="86" spans="16:16" ht="15.75" customHeight="1" x14ac:dyDescent="0.25">
      <c r="P86" s="73"/>
    </row>
    <row r="87" spans="16:16" ht="15.75" customHeight="1" x14ac:dyDescent="0.25">
      <c r="P87" s="73"/>
    </row>
    <row r="88" spans="16:16" ht="15.75" customHeight="1" x14ac:dyDescent="0.25">
      <c r="P88" s="73"/>
    </row>
    <row r="89" spans="16:16" ht="15.75" customHeight="1" x14ac:dyDescent="0.25">
      <c r="P89" s="73"/>
    </row>
    <row r="90" spans="16:16" ht="15.75" customHeight="1" x14ac:dyDescent="0.25">
      <c r="P90" s="73"/>
    </row>
    <row r="91" spans="16:16" ht="15.75" customHeight="1" x14ac:dyDescent="0.25">
      <c r="P91" s="73"/>
    </row>
    <row r="92" spans="16:16" ht="15.75" customHeight="1" x14ac:dyDescent="0.25">
      <c r="P92" s="73"/>
    </row>
    <row r="93" spans="16:16" ht="15.75" customHeight="1" x14ac:dyDescent="0.25">
      <c r="P93" s="73"/>
    </row>
    <row r="94" spans="16:16" ht="15.75" customHeight="1" x14ac:dyDescent="0.25">
      <c r="P94" s="73"/>
    </row>
    <row r="95" spans="16:16" ht="15.75" customHeight="1" x14ac:dyDescent="0.25">
      <c r="P95" s="73"/>
    </row>
    <row r="96" spans="16:16" ht="15.75" customHeight="1" x14ac:dyDescent="0.25">
      <c r="P96" s="73"/>
    </row>
    <row r="97" spans="16:16" ht="15.75" customHeight="1" x14ac:dyDescent="0.25">
      <c r="P97" s="73"/>
    </row>
    <row r="98" spans="16:16" ht="15.75" customHeight="1" x14ac:dyDescent="0.25">
      <c r="P98" s="73"/>
    </row>
    <row r="99" spans="16:16" ht="15.75" customHeight="1" x14ac:dyDescent="0.25">
      <c r="P99" s="73"/>
    </row>
    <row r="100" spans="16:16" ht="15.75" customHeight="1" x14ac:dyDescent="0.25">
      <c r="P100" s="73"/>
    </row>
    <row r="101" spans="16:16" ht="15.75" customHeight="1" x14ac:dyDescent="0.25">
      <c r="P101" s="73"/>
    </row>
    <row r="102" spans="16:16" ht="15.75" customHeight="1" x14ac:dyDescent="0.25">
      <c r="P102" s="73"/>
    </row>
    <row r="103" spans="16:16" ht="15.75" customHeight="1" x14ac:dyDescent="0.25">
      <c r="P103" s="73"/>
    </row>
    <row r="104" spans="16:16" ht="15.75" customHeight="1" x14ac:dyDescent="0.25">
      <c r="P104" s="73"/>
    </row>
    <row r="105" spans="16:16" ht="15.75" customHeight="1" x14ac:dyDescent="0.25">
      <c r="P105" s="73"/>
    </row>
    <row r="106" spans="16:16" ht="15.75" customHeight="1" x14ac:dyDescent="0.25">
      <c r="P106" s="73"/>
    </row>
    <row r="107" spans="16:16" ht="15.75" customHeight="1" x14ac:dyDescent="0.25">
      <c r="P107" s="73"/>
    </row>
    <row r="108" spans="16:16" ht="15.75" customHeight="1" x14ac:dyDescent="0.25">
      <c r="P108" s="73"/>
    </row>
    <row r="109" spans="16:16" ht="15.75" customHeight="1" x14ac:dyDescent="0.25">
      <c r="P109" s="73"/>
    </row>
    <row r="110" spans="16:16" ht="15.75" customHeight="1" x14ac:dyDescent="0.25">
      <c r="P110" s="73"/>
    </row>
    <row r="111" spans="16:16" ht="15.75" customHeight="1" x14ac:dyDescent="0.25">
      <c r="P111" s="73"/>
    </row>
    <row r="112" spans="16:16" ht="15.75" customHeight="1" x14ac:dyDescent="0.25">
      <c r="P112" s="73"/>
    </row>
    <row r="113" spans="16:16" ht="15.75" customHeight="1" x14ac:dyDescent="0.25">
      <c r="P113" s="73"/>
    </row>
    <row r="114" spans="16:16" ht="15.75" customHeight="1" x14ac:dyDescent="0.25">
      <c r="P114" s="73"/>
    </row>
    <row r="115" spans="16:16" ht="15.75" customHeight="1" x14ac:dyDescent="0.25">
      <c r="P115" s="73"/>
    </row>
    <row r="116" spans="16:16" ht="15.75" customHeight="1" x14ac:dyDescent="0.25">
      <c r="P116" s="73"/>
    </row>
    <row r="117" spans="16:16" ht="15.75" customHeight="1" x14ac:dyDescent="0.25">
      <c r="P117" s="73"/>
    </row>
    <row r="118" spans="16:16" ht="15.75" customHeight="1" x14ac:dyDescent="0.25">
      <c r="P118" s="73"/>
    </row>
    <row r="119" spans="16:16" ht="15.75" customHeight="1" x14ac:dyDescent="0.25">
      <c r="P119" s="73"/>
    </row>
    <row r="120" spans="16:16" ht="15.75" customHeight="1" x14ac:dyDescent="0.25">
      <c r="P120" s="73"/>
    </row>
    <row r="121" spans="16:16" ht="15.75" customHeight="1" x14ac:dyDescent="0.25">
      <c r="P121" s="73"/>
    </row>
    <row r="122" spans="16:16" ht="15.75" customHeight="1" x14ac:dyDescent="0.25">
      <c r="P122" s="73"/>
    </row>
    <row r="123" spans="16:16" ht="15.75" customHeight="1" x14ac:dyDescent="0.25">
      <c r="P123" s="73"/>
    </row>
    <row r="124" spans="16:16" ht="15.75" customHeight="1" x14ac:dyDescent="0.25">
      <c r="P124" s="73"/>
    </row>
    <row r="125" spans="16:16" ht="15.75" customHeight="1" x14ac:dyDescent="0.25">
      <c r="P125" s="73"/>
    </row>
    <row r="126" spans="16:16" ht="15.75" customHeight="1" x14ac:dyDescent="0.25">
      <c r="P126" s="73"/>
    </row>
    <row r="127" spans="16:16" ht="15.75" customHeight="1" x14ac:dyDescent="0.25">
      <c r="P127" s="73"/>
    </row>
    <row r="128" spans="16:16" ht="15.75" customHeight="1" x14ac:dyDescent="0.25">
      <c r="P128" s="73"/>
    </row>
    <row r="129" spans="16:16" ht="15.75" customHeight="1" x14ac:dyDescent="0.25">
      <c r="P129" s="73"/>
    </row>
    <row r="130" spans="16:16" ht="15.75" customHeight="1" x14ac:dyDescent="0.25">
      <c r="P130" s="73"/>
    </row>
    <row r="131" spans="16:16" ht="15.75" customHeight="1" x14ac:dyDescent="0.25">
      <c r="P131" s="73"/>
    </row>
    <row r="132" spans="16:16" ht="15.75" customHeight="1" x14ac:dyDescent="0.25">
      <c r="P132" s="73"/>
    </row>
    <row r="133" spans="16:16" ht="15.75" customHeight="1" x14ac:dyDescent="0.25">
      <c r="P133" s="73"/>
    </row>
    <row r="134" spans="16:16" ht="15.75" customHeight="1" x14ac:dyDescent="0.25">
      <c r="P134" s="73"/>
    </row>
    <row r="135" spans="16:16" ht="15.75" customHeight="1" x14ac:dyDescent="0.25">
      <c r="P135" s="73"/>
    </row>
    <row r="136" spans="16:16" ht="15.75" customHeight="1" x14ac:dyDescent="0.25">
      <c r="P136" s="73"/>
    </row>
    <row r="137" spans="16:16" ht="15.75" customHeight="1" x14ac:dyDescent="0.25">
      <c r="P137" s="73"/>
    </row>
    <row r="138" spans="16:16" ht="15.75" customHeight="1" x14ac:dyDescent="0.25">
      <c r="P138" s="73"/>
    </row>
    <row r="139" spans="16:16" ht="15.75" customHeight="1" x14ac:dyDescent="0.25">
      <c r="P139" s="73"/>
    </row>
    <row r="140" spans="16:16" ht="15.75" customHeight="1" x14ac:dyDescent="0.25">
      <c r="P140" s="73"/>
    </row>
    <row r="141" spans="16:16" ht="15.75" customHeight="1" x14ac:dyDescent="0.25">
      <c r="P141" s="73"/>
    </row>
    <row r="142" spans="16:16" ht="15.75" customHeight="1" x14ac:dyDescent="0.25">
      <c r="P142" s="73"/>
    </row>
    <row r="143" spans="16:16" ht="15.75" customHeight="1" x14ac:dyDescent="0.25">
      <c r="P143" s="73"/>
    </row>
    <row r="144" spans="16:16" ht="15.75" customHeight="1" x14ac:dyDescent="0.25">
      <c r="P144" s="73"/>
    </row>
    <row r="145" spans="16:16" ht="15.75" customHeight="1" x14ac:dyDescent="0.25">
      <c r="P145" s="73"/>
    </row>
    <row r="146" spans="16:16" ht="15.75" customHeight="1" x14ac:dyDescent="0.25">
      <c r="P146" s="73"/>
    </row>
    <row r="147" spans="16:16" ht="15.75" customHeight="1" x14ac:dyDescent="0.25">
      <c r="P147" s="73"/>
    </row>
    <row r="148" spans="16:16" ht="15.75" customHeight="1" x14ac:dyDescent="0.25">
      <c r="P148" s="73"/>
    </row>
    <row r="149" spans="16:16" ht="15.75" customHeight="1" x14ac:dyDescent="0.25">
      <c r="P149" s="73"/>
    </row>
    <row r="150" spans="16:16" ht="15.75" customHeight="1" x14ac:dyDescent="0.25">
      <c r="P150" s="73"/>
    </row>
    <row r="151" spans="16:16" ht="15.75" customHeight="1" x14ac:dyDescent="0.25">
      <c r="P151" s="73"/>
    </row>
    <row r="152" spans="16:16" ht="15.75" customHeight="1" x14ac:dyDescent="0.25">
      <c r="P152" s="73"/>
    </row>
    <row r="153" spans="16:16" ht="15.75" customHeight="1" x14ac:dyDescent="0.25">
      <c r="P153" s="73"/>
    </row>
    <row r="154" spans="16:16" ht="15.75" customHeight="1" x14ac:dyDescent="0.25">
      <c r="P154" s="73"/>
    </row>
    <row r="155" spans="16:16" ht="15.75" customHeight="1" x14ac:dyDescent="0.25">
      <c r="P155" s="73"/>
    </row>
    <row r="156" spans="16:16" ht="15.75" customHeight="1" x14ac:dyDescent="0.25">
      <c r="P156" s="73"/>
    </row>
    <row r="157" spans="16:16" ht="15.75" customHeight="1" x14ac:dyDescent="0.25">
      <c r="P157" s="73"/>
    </row>
    <row r="158" spans="16:16" ht="15.75" customHeight="1" x14ac:dyDescent="0.25">
      <c r="P158" s="73"/>
    </row>
    <row r="159" spans="16:16" ht="15.75" customHeight="1" x14ac:dyDescent="0.25">
      <c r="P159" s="73"/>
    </row>
    <row r="160" spans="16:16" ht="15.75" customHeight="1" x14ac:dyDescent="0.25">
      <c r="P160" s="73"/>
    </row>
    <row r="161" spans="16:16" ht="15.75" customHeight="1" x14ac:dyDescent="0.25">
      <c r="P161" s="73"/>
    </row>
    <row r="162" spans="16:16" ht="15.75" customHeight="1" x14ac:dyDescent="0.25">
      <c r="P162" s="73"/>
    </row>
    <row r="163" spans="16:16" ht="15.75" customHeight="1" x14ac:dyDescent="0.25">
      <c r="P163" s="73"/>
    </row>
    <row r="164" spans="16:16" ht="15.75" customHeight="1" x14ac:dyDescent="0.25">
      <c r="P164" s="73"/>
    </row>
    <row r="165" spans="16:16" ht="15.75" customHeight="1" x14ac:dyDescent="0.25">
      <c r="P165" s="73"/>
    </row>
    <row r="166" spans="16:16" ht="15.75" customHeight="1" x14ac:dyDescent="0.25">
      <c r="P166" s="73"/>
    </row>
    <row r="167" spans="16:16" ht="15.75" customHeight="1" x14ac:dyDescent="0.25">
      <c r="P167" s="73"/>
    </row>
    <row r="168" spans="16:16" ht="15.75" customHeight="1" x14ac:dyDescent="0.25">
      <c r="P168" s="73"/>
    </row>
    <row r="169" spans="16:16" ht="15.75" customHeight="1" x14ac:dyDescent="0.25">
      <c r="P169" s="73"/>
    </row>
    <row r="170" spans="16:16" ht="15.75" customHeight="1" x14ac:dyDescent="0.25">
      <c r="P170" s="73"/>
    </row>
    <row r="171" spans="16:16" ht="15.75" customHeight="1" x14ac:dyDescent="0.25">
      <c r="P171" s="73"/>
    </row>
    <row r="172" spans="16:16" ht="15.75" customHeight="1" x14ac:dyDescent="0.25">
      <c r="P172" s="73"/>
    </row>
    <row r="173" spans="16:16" ht="15.75" customHeight="1" x14ac:dyDescent="0.25">
      <c r="P173" s="73"/>
    </row>
    <row r="174" spans="16:16" ht="15.75" customHeight="1" x14ac:dyDescent="0.25">
      <c r="P174" s="73"/>
    </row>
    <row r="175" spans="16:16" ht="15.75" customHeight="1" x14ac:dyDescent="0.25">
      <c r="P175" s="73"/>
    </row>
    <row r="176" spans="16:16" ht="15.75" customHeight="1" x14ac:dyDescent="0.25">
      <c r="P176" s="73"/>
    </row>
    <row r="177" spans="16:16" ht="15.75" customHeight="1" x14ac:dyDescent="0.25">
      <c r="P177" s="73"/>
    </row>
    <row r="178" spans="16:16" ht="15.75" customHeight="1" x14ac:dyDescent="0.25">
      <c r="P178" s="73"/>
    </row>
    <row r="179" spans="16:16" ht="15.75" customHeight="1" x14ac:dyDescent="0.25">
      <c r="P179" s="73"/>
    </row>
    <row r="180" spans="16:16" ht="15.75" customHeight="1" x14ac:dyDescent="0.25">
      <c r="P180" s="73"/>
    </row>
    <row r="181" spans="16:16" ht="15.75" customHeight="1" x14ac:dyDescent="0.25">
      <c r="P181" s="73"/>
    </row>
    <row r="182" spans="16:16" ht="15.75" customHeight="1" x14ac:dyDescent="0.25">
      <c r="P182" s="73"/>
    </row>
    <row r="183" spans="16:16" ht="15.75" customHeight="1" x14ac:dyDescent="0.25">
      <c r="P183" s="73"/>
    </row>
    <row r="184" spans="16:16" ht="15.75" customHeight="1" x14ac:dyDescent="0.25">
      <c r="P184" s="73"/>
    </row>
    <row r="185" spans="16:16" ht="15.75" customHeight="1" x14ac:dyDescent="0.25">
      <c r="P185" s="73"/>
    </row>
    <row r="186" spans="16:16" ht="15.75" customHeight="1" x14ac:dyDescent="0.25">
      <c r="P186" s="73"/>
    </row>
    <row r="187" spans="16:16" ht="15.75" customHeight="1" x14ac:dyDescent="0.25">
      <c r="P187" s="73"/>
    </row>
    <row r="188" spans="16:16" ht="15.75" customHeight="1" x14ac:dyDescent="0.25">
      <c r="P188" s="73"/>
    </row>
    <row r="189" spans="16:16" ht="15.75" customHeight="1" x14ac:dyDescent="0.25">
      <c r="P189" s="73"/>
    </row>
    <row r="190" spans="16:16" ht="15.75" customHeight="1" x14ac:dyDescent="0.25">
      <c r="P190" s="73"/>
    </row>
    <row r="191" spans="16:16" ht="15.75" customHeight="1" x14ac:dyDescent="0.25">
      <c r="P191" s="73"/>
    </row>
    <row r="192" spans="16:16" ht="15.75" customHeight="1" x14ac:dyDescent="0.25">
      <c r="P192" s="73"/>
    </row>
    <row r="193" spans="16:16" ht="15.75" customHeight="1" x14ac:dyDescent="0.25">
      <c r="P193" s="73"/>
    </row>
    <row r="194" spans="16:16" ht="15.75" customHeight="1" x14ac:dyDescent="0.25">
      <c r="P194" s="73"/>
    </row>
    <row r="195" spans="16:16" ht="15.75" customHeight="1" x14ac:dyDescent="0.25">
      <c r="P195" s="73"/>
    </row>
    <row r="196" spans="16:16" ht="15.75" customHeight="1" x14ac:dyDescent="0.25">
      <c r="P196" s="73"/>
    </row>
    <row r="197" spans="16:16" ht="15.75" customHeight="1" x14ac:dyDescent="0.25">
      <c r="P197" s="73"/>
    </row>
    <row r="198" spans="16:16" ht="15.75" customHeight="1" x14ac:dyDescent="0.25">
      <c r="P198" s="73"/>
    </row>
    <row r="199" spans="16:16" ht="15.75" customHeight="1" x14ac:dyDescent="0.25">
      <c r="P199" s="73"/>
    </row>
    <row r="200" spans="16:16" ht="15.75" customHeight="1" x14ac:dyDescent="0.25">
      <c r="P200" s="73"/>
    </row>
    <row r="201" spans="16:16" ht="15.75" customHeight="1" x14ac:dyDescent="0.25">
      <c r="P201" s="73"/>
    </row>
    <row r="202" spans="16:16" ht="15.75" customHeight="1" x14ac:dyDescent="0.25">
      <c r="P202" s="73"/>
    </row>
    <row r="203" spans="16:16" ht="15.75" customHeight="1" x14ac:dyDescent="0.25">
      <c r="P203" s="73"/>
    </row>
    <row r="204" spans="16:16" ht="15.75" customHeight="1" x14ac:dyDescent="0.25">
      <c r="P204" s="73"/>
    </row>
    <row r="205" spans="16:16" ht="15.75" customHeight="1" x14ac:dyDescent="0.25">
      <c r="P205" s="73"/>
    </row>
    <row r="206" spans="16:16" ht="15.75" customHeight="1" x14ac:dyDescent="0.25">
      <c r="P206" s="73"/>
    </row>
    <row r="207" spans="16:16" ht="15.75" customHeight="1" x14ac:dyDescent="0.25">
      <c r="P207" s="73"/>
    </row>
    <row r="208" spans="16:16" ht="15.75" customHeight="1" x14ac:dyDescent="0.25">
      <c r="P208" s="73"/>
    </row>
    <row r="209" spans="16:16" ht="15.75" customHeight="1" x14ac:dyDescent="0.25">
      <c r="P209" s="73"/>
    </row>
    <row r="210" spans="16:16" ht="15.75" customHeight="1" x14ac:dyDescent="0.25">
      <c r="P210" s="73"/>
    </row>
    <row r="211" spans="16:16" ht="15.75" customHeight="1" x14ac:dyDescent="0.25">
      <c r="P211" s="73"/>
    </row>
    <row r="212" spans="16:16" ht="15.75" customHeight="1" x14ac:dyDescent="0.25">
      <c r="P212" s="73"/>
    </row>
    <row r="213" spans="16:16" ht="15.75" customHeight="1" x14ac:dyDescent="0.25">
      <c r="P213" s="73"/>
    </row>
    <row r="214" spans="16:16" ht="15.75" customHeight="1" x14ac:dyDescent="0.25">
      <c r="P214" s="73"/>
    </row>
    <row r="215" spans="16:16" ht="15.75" customHeight="1" x14ac:dyDescent="0.25">
      <c r="P215" s="73"/>
    </row>
    <row r="216" spans="16:16" ht="15.75" customHeight="1" x14ac:dyDescent="0.25">
      <c r="P216" s="73"/>
    </row>
    <row r="217" spans="16:16" ht="15.75" customHeight="1" x14ac:dyDescent="0.25">
      <c r="P217" s="73"/>
    </row>
    <row r="218" spans="16:16" ht="15.75" customHeight="1" x14ac:dyDescent="0.25">
      <c r="P218" s="73"/>
    </row>
    <row r="219" spans="16:16" ht="15.75" customHeight="1" x14ac:dyDescent="0.25">
      <c r="P219" s="73"/>
    </row>
    <row r="220" spans="16:16" ht="15.75" customHeight="1" x14ac:dyDescent="0.25">
      <c r="P220" s="73"/>
    </row>
    <row r="221" spans="16:16" ht="15.75" customHeight="1" x14ac:dyDescent="0.25">
      <c r="P221" s="73"/>
    </row>
    <row r="222" spans="16:16" ht="15.75" customHeight="1" x14ac:dyDescent="0.25">
      <c r="P222" s="73"/>
    </row>
    <row r="223" spans="16:16" ht="15.75" customHeight="1" x14ac:dyDescent="0.25">
      <c r="P223" s="73"/>
    </row>
    <row r="224" spans="16:16" ht="15.75" customHeight="1" x14ac:dyDescent="0.25">
      <c r="P224" s="73"/>
    </row>
    <row r="225" spans="16:16" ht="15.75" customHeight="1" x14ac:dyDescent="0.25">
      <c r="P225" s="73"/>
    </row>
    <row r="226" spans="16:16" ht="15.75" customHeight="1" x14ac:dyDescent="0.25">
      <c r="P226" s="73"/>
    </row>
    <row r="227" spans="16:16" ht="15.75" customHeight="1" x14ac:dyDescent="0.25">
      <c r="P227" s="73"/>
    </row>
    <row r="228" spans="16:16" ht="15.75" customHeight="1" x14ac:dyDescent="0.25">
      <c r="P228" s="73"/>
    </row>
    <row r="229" spans="16:16" ht="15.75" customHeight="1" x14ac:dyDescent="0.25">
      <c r="P229" s="73"/>
    </row>
    <row r="230" spans="16:16" ht="15.75" customHeight="1" x14ac:dyDescent="0.25">
      <c r="P230" s="73"/>
    </row>
    <row r="231" spans="16:16" ht="15.75" customHeight="1" x14ac:dyDescent="0.25">
      <c r="P231" s="73"/>
    </row>
    <row r="232" spans="16:16" ht="15.75" customHeight="1" x14ac:dyDescent="0.25">
      <c r="P232" s="73"/>
    </row>
    <row r="233" spans="16:16" ht="15.75" customHeight="1" x14ac:dyDescent="0.25">
      <c r="P233" s="73"/>
    </row>
    <row r="234" spans="16:16" ht="15.75" customHeight="1" x14ac:dyDescent="0.25">
      <c r="P234" s="73"/>
    </row>
    <row r="235" spans="16:16" ht="15.75" customHeight="1" x14ac:dyDescent="0.25">
      <c r="P235" s="73"/>
    </row>
    <row r="236" spans="16:16" ht="15.75" customHeight="1" x14ac:dyDescent="0.25">
      <c r="P236" s="73"/>
    </row>
    <row r="237" spans="16:16" ht="15.75" customHeight="1" x14ac:dyDescent="0.25">
      <c r="P237" s="73"/>
    </row>
    <row r="238" spans="16:16" ht="15.75" customHeight="1" x14ac:dyDescent="0.25">
      <c r="P238" s="73"/>
    </row>
    <row r="239" spans="16:16" ht="15.75" customHeight="1" x14ac:dyDescent="0.25">
      <c r="P239" s="73"/>
    </row>
    <row r="240" spans="16:16" ht="15.75" customHeight="1" x14ac:dyDescent="0.25">
      <c r="P240" s="73"/>
    </row>
    <row r="241" spans="16:16" ht="15.75" customHeight="1" x14ac:dyDescent="0.25">
      <c r="P241" s="73"/>
    </row>
    <row r="242" spans="16:16" ht="15.75" customHeight="1" x14ac:dyDescent="0.25">
      <c r="P242" s="73"/>
    </row>
    <row r="243" spans="16:16" ht="15.75" customHeight="1" x14ac:dyDescent="0.25">
      <c r="P243" s="73"/>
    </row>
    <row r="244" spans="16:16" ht="15.75" customHeight="1" x14ac:dyDescent="0.25">
      <c r="P244" s="73"/>
    </row>
    <row r="245" spans="16:16" ht="15.75" customHeight="1" x14ac:dyDescent="0.25">
      <c r="P245" s="73"/>
    </row>
    <row r="246" spans="16:16" ht="15.75" customHeight="1" x14ac:dyDescent="0.25">
      <c r="P246" s="73"/>
    </row>
    <row r="247" spans="16:16" ht="15.75" customHeight="1" x14ac:dyDescent="0.25">
      <c r="P247" s="73"/>
    </row>
    <row r="248" spans="16:16" ht="15.75" customHeight="1" x14ac:dyDescent="0.25">
      <c r="P248" s="73"/>
    </row>
    <row r="249" spans="16:16" ht="15.75" customHeight="1" x14ac:dyDescent="0.25">
      <c r="P249" s="73"/>
    </row>
    <row r="250" spans="16:16" ht="15.75" customHeight="1" x14ac:dyDescent="0.25">
      <c r="P250" s="73"/>
    </row>
    <row r="251" spans="16:16" ht="15.75" customHeight="1" x14ac:dyDescent="0.25">
      <c r="P251" s="73"/>
    </row>
    <row r="252" spans="16:16" ht="15.75" customHeight="1" x14ac:dyDescent="0.25">
      <c r="P252" s="73"/>
    </row>
    <row r="253" spans="16:16" ht="15.75" customHeight="1" x14ac:dyDescent="0.25">
      <c r="P253" s="73"/>
    </row>
    <row r="254" spans="16:16" ht="15.75" customHeight="1" x14ac:dyDescent="0.25">
      <c r="P254" s="73"/>
    </row>
    <row r="255" spans="16:16" ht="15.75" customHeight="1" x14ac:dyDescent="0.25">
      <c r="P255" s="73"/>
    </row>
    <row r="256" spans="16:16" ht="15.75" customHeight="1" x14ac:dyDescent="0.25">
      <c r="P256" s="73"/>
    </row>
    <row r="257" spans="16:16" ht="15.75" customHeight="1" x14ac:dyDescent="0.25">
      <c r="P257" s="73"/>
    </row>
    <row r="258" spans="16:16" ht="15.75" customHeight="1" x14ac:dyDescent="0.25">
      <c r="P258" s="73"/>
    </row>
    <row r="259" spans="16:16" ht="15.75" customHeight="1" x14ac:dyDescent="0.25">
      <c r="P259" s="73"/>
    </row>
    <row r="260" spans="16:16" ht="15.75" customHeight="1" x14ac:dyDescent="0.25">
      <c r="P260" s="73"/>
    </row>
    <row r="261" spans="16:16" ht="15.75" customHeight="1" x14ac:dyDescent="0.25">
      <c r="P261" s="73"/>
    </row>
    <row r="262" spans="16:16" ht="15.75" customHeight="1" x14ac:dyDescent="0.25">
      <c r="P262" s="73"/>
    </row>
    <row r="263" spans="16:16" ht="15.75" customHeight="1" x14ac:dyDescent="0.25">
      <c r="P263" s="73"/>
    </row>
    <row r="264" spans="16:16" ht="15.75" customHeight="1" x14ac:dyDescent="0.25">
      <c r="P264" s="73"/>
    </row>
    <row r="265" spans="16:16" ht="15.75" customHeight="1" x14ac:dyDescent="0.25">
      <c r="P265" s="73"/>
    </row>
    <row r="266" spans="16:16" ht="15.75" customHeight="1" x14ac:dyDescent="0.25">
      <c r="P266" s="73"/>
    </row>
    <row r="267" spans="16:16" ht="15.75" customHeight="1" x14ac:dyDescent="0.25">
      <c r="P267" s="73"/>
    </row>
    <row r="268" spans="16:16" ht="15.75" customHeight="1" x14ac:dyDescent="0.25">
      <c r="P268" s="73"/>
    </row>
    <row r="269" spans="16:16" ht="15.75" customHeight="1" x14ac:dyDescent="0.25">
      <c r="P269" s="73"/>
    </row>
    <row r="270" spans="16:16" ht="15.75" customHeight="1" x14ac:dyDescent="0.25">
      <c r="P270" s="73"/>
    </row>
    <row r="271" spans="16:16" ht="15.75" customHeight="1" x14ac:dyDescent="0.25">
      <c r="P271" s="73"/>
    </row>
    <row r="272" spans="16:16" ht="15.75" customHeight="1" x14ac:dyDescent="0.25">
      <c r="P272" s="73"/>
    </row>
    <row r="273" spans="16:16" ht="15.75" customHeight="1" x14ac:dyDescent="0.25">
      <c r="P273" s="73"/>
    </row>
    <row r="274" spans="16:16" ht="15.75" customHeight="1" x14ac:dyDescent="0.25">
      <c r="P274" s="73"/>
    </row>
    <row r="275" spans="16:16" ht="15.75" customHeight="1" x14ac:dyDescent="0.25">
      <c r="P275" s="73"/>
    </row>
    <row r="276" spans="16:16" ht="15.75" customHeight="1" x14ac:dyDescent="0.25">
      <c r="P276" s="73"/>
    </row>
    <row r="277" spans="16:16" ht="15.75" customHeight="1" x14ac:dyDescent="0.25">
      <c r="P277" s="73"/>
    </row>
    <row r="278" spans="16:16" ht="15.75" customHeight="1" x14ac:dyDescent="0.25">
      <c r="P278" s="73"/>
    </row>
    <row r="279" spans="16:16" ht="15.75" customHeight="1" x14ac:dyDescent="0.25">
      <c r="P279" s="73"/>
    </row>
    <row r="280" spans="16:16" ht="15.75" customHeight="1" x14ac:dyDescent="0.25">
      <c r="P280" s="73"/>
    </row>
    <row r="281" spans="16:16" ht="15.75" customHeight="1" x14ac:dyDescent="0.25">
      <c r="P281" s="73"/>
    </row>
    <row r="282" spans="16:16" ht="15.75" customHeight="1" x14ac:dyDescent="0.25">
      <c r="P282" s="73"/>
    </row>
    <row r="283" spans="16:16" ht="15.75" customHeight="1" x14ac:dyDescent="0.25">
      <c r="P283" s="73"/>
    </row>
    <row r="284" spans="16:16" ht="15.75" customHeight="1" x14ac:dyDescent="0.25">
      <c r="P284" s="73"/>
    </row>
    <row r="285" spans="16:16" ht="15.75" customHeight="1" x14ac:dyDescent="0.25">
      <c r="P285" s="73"/>
    </row>
    <row r="286" spans="16:16" ht="15.75" customHeight="1" x14ac:dyDescent="0.25">
      <c r="P286" s="73"/>
    </row>
    <row r="287" spans="16:16" ht="15.75" customHeight="1" x14ac:dyDescent="0.25">
      <c r="P287" s="73"/>
    </row>
    <row r="288" spans="16:16" ht="15.75" customHeight="1" x14ac:dyDescent="0.25">
      <c r="P288" s="73"/>
    </row>
    <row r="289" spans="16:16" ht="15.75" customHeight="1" x14ac:dyDescent="0.25">
      <c r="P289" s="73"/>
    </row>
    <row r="290" spans="16:16" ht="15.75" customHeight="1" x14ac:dyDescent="0.25">
      <c r="P290" s="73"/>
    </row>
    <row r="291" spans="16:16" ht="15.75" customHeight="1" x14ac:dyDescent="0.25">
      <c r="P291" s="73"/>
    </row>
    <row r="292" spans="16:16" ht="15.75" customHeight="1" x14ac:dyDescent="0.25">
      <c r="P292" s="73"/>
    </row>
    <row r="293" spans="16:16" ht="15.75" customHeight="1" x14ac:dyDescent="0.25">
      <c r="P293" s="73"/>
    </row>
    <row r="294" spans="16:16" ht="15.75" customHeight="1" x14ac:dyDescent="0.25">
      <c r="P294" s="73"/>
    </row>
    <row r="295" spans="16:16" ht="15.75" customHeight="1" x14ac:dyDescent="0.25">
      <c r="P295" s="73"/>
    </row>
    <row r="296" spans="16:16" ht="15.75" customHeight="1" x14ac:dyDescent="0.25">
      <c r="P296" s="73"/>
    </row>
    <row r="297" spans="16:16" ht="15.75" customHeight="1" x14ac:dyDescent="0.25">
      <c r="P297" s="73"/>
    </row>
    <row r="298" spans="16:16" ht="15.75" customHeight="1" x14ac:dyDescent="0.25">
      <c r="P298" s="73"/>
    </row>
    <row r="299" spans="16:16" ht="15.75" customHeight="1" x14ac:dyDescent="0.25">
      <c r="P299" s="73"/>
    </row>
    <row r="300" spans="16:16" ht="15.75" customHeight="1" x14ac:dyDescent="0.25">
      <c r="P300" s="73"/>
    </row>
    <row r="301" spans="16:16" ht="15.75" customHeight="1" x14ac:dyDescent="0.25">
      <c r="P301" s="73"/>
    </row>
    <row r="302" spans="16:16" ht="15.75" customHeight="1" x14ac:dyDescent="0.25">
      <c r="P302" s="73"/>
    </row>
    <row r="303" spans="16:16" ht="15.75" customHeight="1" x14ac:dyDescent="0.25">
      <c r="P303" s="73"/>
    </row>
    <row r="304" spans="16:16" ht="15.75" customHeight="1" x14ac:dyDescent="0.25">
      <c r="P304" s="73"/>
    </row>
    <row r="305" spans="16:16" ht="15.75" customHeight="1" x14ac:dyDescent="0.25">
      <c r="P305" s="73"/>
    </row>
    <row r="306" spans="16:16" ht="15.75" customHeight="1" x14ac:dyDescent="0.25">
      <c r="P306" s="73"/>
    </row>
    <row r="307" spans="16:16" ht="15.75" customHeight="1" x14ac:dyDescent="0.25">
      <c r="P307" s="73"/>
    </row>
    <row r="308" spans="16:16" ht="15.75" customHeight="1" x14ac:dyDescent="0.25">
      <c r="P308" s="73"/>
    </row>
    <row r="309" spans="16:16" ht="15.75" customHeight="1" x14ac:dyDescent="0.25">
      <c r="P309" s="73"/>
    </row>
    <row r="310" spans="16:16" ht="15.75" customHeight="1" x14ac:dyDescent="0.25">
      <c r="P310" s="73"/>
    </row>
    <row r="311" spans="16:16" ht="15.75" customHeight="1" x14ac:dyDescent="0.25">
      <c r="P311" s="73"/>
    </row>
    <row r="312" spans="16:16" ht="15.75" customHeight="1" x14ac:dyDescent="0.25">
      <c r="P312" s="73"/>
    </row>
    <row r="313" spans="16:16" ht="15.75" customHeight="1" x14ac:dyDescent="0.25">
      <c r="P313" s="73"/>
    </row>
    <row r="314" spans="16:16" ht="15.75" customHeight="1" x14ac:dyDescent="0.25">
      <c r="P314" s="73"/>
    </row>
    <row r="315" spans="16:16" ht="15.75" customHeight="1" x14ac:dyDescent="0.25">
      <c r="P315" s="73"/>
    </row>
    <row r="316" spans="16:16" ht="15.75" customHeight="1" x14ac:dyDescent="0.25">
      <c r="P316" s="73"/>
    </row>
    <row r="317" spans="16:16" ht="15.75" customHeight="1" x14ac:dyDescent="0.25">
      <c r="P317" s="73"/>
    </row>
    <row r="318" spans="16:16" ht="15.75" customHeight="1" x14ac:dyDescent="0.25">
      <c r="P318" s="73"/>
    </row>
    <row r="319" spans="16:16" ht="15.75" customHeight="1" x14ac:dyDescent="0.25">
      <c r="P319" s="73"/>
    </row>
    <row r="320" spans="16:16" ht="15.75" customHeight="1" x14ac:dyDescent="0.25">
      <c r="P320" s="73"/>
    </row>
    <row r="321" spans="16:16" ht="15.75" customHeight="1" x14ac:dyDescent="0.25">
      <c r="P321" s="73"/>
    </row>
    <row r="322" spans="16:16" ht="15.75" customHeight="1" x14ac:dyDescent="0.25">
      <c r="P322" s="73"/>
    </row>
    <row r="323" spans="16:16" ht="15.75" customHeight="1" x14ac:dyDescent="0.25">
      <c r="P323" s="73"/>
    </row>
    <row r="324" spans="16:16" ht="15.75" customHeight="1" x14ac:dyDescent="0.25">
      <c r="P324" s="73"/>
    </row>
    <row r="325" spans="16:16" ht="15.75" customHeight="1" x14ac:dyDescent="0.25">
      <c r="P325" s="73"/>
    </row>
    <row r="326" spans="16:16" ht="15.75" customHeight="1" x14ac:dyDescent="0.25">
      <c r="P326" s="73"/>
    </row>
    <row r="327" spans="16:16" ht="15.75" customHeight="1" x14ac:dyDescent="0.25">
      <c r="P327" s="73"/>
    </row>
    <row r="328" spans="16:16" ht="15.75" customHeight="1" x14ac:dyDescent="0.25">
      <c r="P328" s="73"/>
    </row>
    <row r="329" spans="16:16" ht="15.75" customHeight="1" x14ac:dyDescent="0.25">
      <c r="P329" s="73"/>
    </row>
    <row r="330" spans="16:16" ht="15.75" customHeight="1" x14ac:dyDescent="0.25">
      <c r="P330" s="73"/>
    </row>
    <row r="331" spans="16:16" ht="15.75" customHeight="1" x14ac:dyDescent="0.25">
      <c r="P331" s="73"/>
    </row>
    <row r="332" spans="16:16" ht="15.75" customHeight="1" x14ac:dyDescent="0.25">
      <c r="P332" s="73"/>
    </row>
    <row r="333" spans="16:16" ht="15.75" customHeight="1" x14ac:dyDescent="0.25">
      <c r="P333" s="73"/>
    </row>
    <row r="334" spans="16:16" ht="15.75" customHeight="1" x14ac:dyDescent="0.25">
      <c r="P334" s="73"/>
    </row>
    <row r="335" spans="16:16" ht="15.75" customHeight="1" x14ac:dyDescent="0.25">
      <c r="P335" s="73"/>
    </row>
    <row r="336" spans="16:16" ht="15.75" customHeight="1" x14ac:dyDescent="0.25">
      <c r="P336" s="73"/>
    </row>
    <row r="337" spans="16:16" ht="15.75" customHeight="1" x14ac:dyDescent="0.25">
      <c r="P337" s="73"/>
    </row>
    <row r="338" spans="16:16" ht="15.75" customHeight="1" x14ac:dyDescent="0.25">
      <c r="P338" s="73"/>
    </row>
    <row r="339" spans="16:16" ht="15.75" customHeight="1" x14ac:dyDescent="0.25">
      <c r="P339" s="73"/>
    </row>
    <row r="340" spans="16:16" ht="15.75" customHeight="1" x14ac:dyDescent="0.25">
      <c r="P340" s="73"/>
    </row>
    <row r="341" spans="16:16" ht="15.75" customHeight="1" x14ac:dyDescent="0.25">
      <c r="P341" s="73"/>
    </row>
    <row r="342" spans="16:16" ht="15.75" customHeight="1" x14ac:dyDescent="0.25">
      <c r="P342" s="73"/>
    </row>
    <row r="343" spans="16:16" ht="15.75" customHeight="1" x14ac:dyDescent="0.25">
      <c r="P343" s="73"/>
    </row>
    <row r="344" spans="16:16" ht="15.75" customHeight="1" x14ac:dyDescent="0.25">
      <c r="P344" s="73"/>
    </row>
    <row r="345" spans="16:16" ht="15.75" customHeight="1" x14ac:dyDescent="0.25">
      <c r="P345" s="73"/>
    </row>
    <row r="346" spans="16:16" ht="15.75" customHeight="1" x14ac:dyDescent="0.25">
      <c r="P346" s="73"/>
    </row>
    <row r="347" spans="16:16" ht="15.75" customHeight="1" x14ac:dyDescent="0.25">
      <c r="P347" s="73"/>
    </row>
    <row r="348" spans="16:16" ht="15.75" customHeight="1" x14ac:dyDescent="0.25">
      <c r="P348" s="73"/>
    </row>
    <row r="349" spans="16:16" ht="15.75" customHeight="1" x14ac:dyDescent="0.25">
      <c r="P349" s="73"/>
    </row>
    <row r="350" spans="16:16" ht="15.75" customHeight="1" x14ac:dyDescent="0.25">
      <c r="P350" s="73"/>
    </row>
    <row r="351" spans="16:16" ht="15.75" customHeight="1" x14ac:dyDescent="0.25">
      <c r="P351" s="73"/>
    </row>
    <row r="352" spans="16:16" ht="15.75" customHeight="1" x14ac:dyDescent="0.25">
      <c r="P352" s="73"/>
    </row>
    <row r="353" spans="16:16" ht="15.75" customHeight="1" x14ac:dyDescent="0.25">
      <c r="P353" s="73"/>
    </row>
    <row r="354" spans="16:16" ht="15.75" customHeight="1" x14ac:dyDescent="0.25">
      <c r="P354" s="73"/>
    </row>
    <row r="355" spans="16:16" ht="15.75" customHeight="1" x14ac:dyDescent="0.25">
      <c r="P355" s="73"/>
    </row>
    <row r="356" spans="16:16" ht="15.75" customHeight="1" x14ac:dyDescent="0.25">
      <c r="P356" s="73"/>
    </row>
    <row r="357" spans="16:16" ht="15.75" customHeight="1" x14ac:dyDescent="0.25">
      <c r="P357" s="73"/>
    </row>
    <row r="358" spans="16:16" ht="15.75" customHeight="1" x14ac:dyDescent="0.25">
      <c r="P358" s="73"/>
    </row>
    <row r="359" spans="16:16" ht="15.75" customHeight="1" x14ac:dyDescent="0.25">
      <c r="P359" s="73"/>
    </row>
    <row r="360" spans="16:16" ht="15.75" customHeight="1" x14ac:dyDescent="0.25">
      <c r="P360" s="73"/>
    </row>
    <row r="361" spans="16:16" ht="15.75" customHeight="1" x14ac:dyDescent="0.25">
      <c r="P361" s="73"/>
    </row>
    <row r="362" spans="16:16" ht="15.75" customHeight="1" x14ac:dyDescent="0.25">
      <c r="P362" s="73"/>
    </row>
    <row r="363" spans="16:16" ht="15.75" customHeight="1" x14ac:dyDescent="0.25">
      <c r="P363" s="73"/>
    </row>
    <row r="364" spans="16:16" ht="15.75" customHeight="1" x14ac:dyDescent="0.25">
      <c r="P364" s="73"/>
    </row>
    <row r="365" spans="16:16" ht="15.75" customHeight="1" x14ac:dyDescent="0.25">
      <c r="P365" s="73"/>
    </row>
    <row r="366" spans="16:16" ht="15.75" customHeight="1" x14ac:dyDescent="0.25">
      <c r="P366" s="73"/>
    </row>
    <row r="367" spans="16:16" ht="15.75" customHeight="1" x14ac:dyDescent="0.25">
      <c r="P367" s="73"/>
    </row>
    <row r="368" spans="16:16" ht="15.75" customHeight="1" x14ac:dyDescent="0.25">
      <c r="P368" s="73"/>
    </row>
    <row r="369" spans="16:16" ht="15.75" customHeight="1" x14ac:dyDescent="0.25">
      <c r="P369" s="73"/>
    </row>
    <row r="370" spans="16:16" ht="15.75" customHeight="1" x14ac:dyDescent="0.25">
      <c r="P370" s="73"/>
    </row>
    <row r="371" spans="16:16" ht="15.75" customHeight="1" x14ac:dyDescent="0.25">
      <c r="P371" s="73"/>
    </row>
    <row r="372" spans="16:16" ht="15.75" customHeight="1" x14ac:dyDescent="0.25">
      <c r="P372" s="73"/>
    </row>
    <row r="373" spans="16:16" ht="15.75" customHeight="1" x14ac:dyDescent="0.25">
      <c r="P373" s="73"/>
    </row>
    <row r="374" spans="16:16" ht="15.75" customHeight="1" x14ac:dyDescent="0.25">
      <c r="P374" s="73"/>
    </row>
    <row r="375" spans="16:16" ht="15.75" customHeight="1" x14ac:dyDescent="0.25">
      <c r="P375" s="73"/>
    </row>
    <row r="376" spans="16:16" ht="15.75" customHeight="1" x14ac:dyDescent="0.25">
      <c r="P376" s="73"/>
    </row>
    <row r="377" spans="16:16" ht="15.75" customHeight="1" x14ac:dyDescent="0.25">
      <c r="P377" s="73"/>
    </row>
    <row r="378" spans="16:16" ht="15.75" customHeight="1" x14ac:dyDescent="0.25">
      <c r="P378" s="73"/>
    </row>
    <row r="379" spans="16:16" ht="15.75" customHeight="1" x14ac:dyDescent="0.25">
      <c r="P379" s="73"/>
    </row>
    <row r="380" spans="16:16" ht="15.75" customHeight="1" x14ac:dyDescent="0.25">
      <c r="P380" s="73"/>
    </row>
    <row r="381" spans="16:16" ht="15.75" customHeight="1" x14ac:dyDescent="0.25">
      <c r="P381" s="73"/>
    </row>
    <row r="382" spans="16:16" ht="15.75" customHeight="1" x14ac:dyDescent="0.25">
      <c r="P382" s="73"/>
    </row>
    <row r="383" spans="16:16" ht="15.75" customHeight="1" x14ac:dyDescent="0.25">
      <c r="P383" s="73"/>
    </row>
    <row r="384" spans="16:16" ht="15.75" customHeight="1" x14ac:dyDescent="0.25">
      <c r="P384" s="73"/>
    </row>
    <row r="385" spans="16:16" ht="15.75" customHeight="1" x14ac:dyDescent="0.25">
      <c r="P385" s="73"/>
    </row>
    <row r="386" spans="16:16" ht="15.75" customHeight="1" x14ac:dyDescent="0.25">
      <c r="P386" s="73"/>
    </row>
    <row r="387" spans="16:16" ht="15.75" customHeight="1" x14ac:dyDescent="0.25">
      <c r="P387" s="73"/>
    </row>
    <row r="388" spans="16:16" ht="15.75" customHeight="1" x14ac:dyDescent="0.25">
      <c r="P388" s="73"/>
    </row>
    <row r="389" spans="16:16" ht="15.75" customHeight="1" x14ac:dyDescent="0.25">
      <c r="P389" s="73"/>
    </row>
    <row r="390" spans="16:16" ht="15.75" customHeight="1" x14ac:dyDescent="0.25">
      <c r="P390" s="73"/>
    </row>
    <row r="391" spans="16:16" ht="15.75" customHeight="1" x14ac:dyDescent="0.25">
      <c r="P391" s="73"/>
    </row>
    <row r="392" spans="16:16" ht="15.75" customHeight="1" x14ac:dyDescent="0.25">
      <c r="P392" s="73"/>
    </row>
    <row r="393" spans="16:16" ht="15.75" customHeight="1" x14ac:dyDescent="0.25">
      <c r="P393" s="73"/>
    </row>
    <row r="394" spans="16:16" ht="15.75" customHeight="1" x14ac:dyDescent="0.25">
      <c r="P394" s="73"/>
    </row>
    <row r="395" spans="16:16" ht="15.75" customHeight="1" x14ac:dyDescent="0.25">
      <c r="P395" s="73"/>
    </row>
    <row r="396" spans="16:16" ht="15.75" customHeight="1" x14ac:dyDescent="0.25">
      <c r="P396" s="73"/>
    </row>
    <row r="397" spans="16:16" ht="15.75" customHeight="1" x14ac:dyDescent="0.25">
      <c r="P397" s="73"/>
    </row>
    <row r="398" spans="16:16" ht="15.75" customHeight="1" x14ac:dyDescent="0.25">
      <c r="P398" s="73"/>
    </row>
    <row r="399" spans="16:16" ht="15.75" customHeight="1" x14ac:dyDescent="0.25">
      <c r="P399" s="73"/>
    </row>
    <row r="400" spans="16:16" ht="15.75" customHeight="1" x14ac:dyDescent="0.25">
      <c r="P400" s="73"/>
    </row>
    <row r="401" spans="16:16" ht="15.75" customHeight="1" x14ac:dyDescent="0.25">
      <c r="P401" s="73"/>
    </row>
    <row r="402" spans="16:16" ht="15.75" customHeight="1" x14ac:dyDescent="0.25">
      <c r="P402" s="73"/>
    </row>
    <row r="403" spans="16:16" ht="15.75" customHeight="1" x14ac:dyDescent="0.25">
      <c r="P403" s="73"/>
    </row>
    <row r="404" spans="16:16" ht="15.75" customHeight="1" x14ac:dyDescent="0.25">
      <c r="P404" s="73"/>
    </row>
    <row r="405" spans="16:16" ht="15.75" customHeight="1" x14ac:dyDescent="0.25">
      <c r="P405" s="73"/>
    </row>
    <row r="406" spans="16:16" ht="15.75" customHeight="1" x14ac:dyDescent="0.25">
      <c r="P406" s="73"/>
    </row>
    <row r="407" spans="16:16" ht="15.75" customHeight="1" x14ac:dyDescent="0.25">
      <c r="P407" s="73"/>
    </row>
    <row r="408" spans="16:16" ht="15.75" customHeight="1" x14ac:dyDescent="0.25">
      <c r="P408" s="73"/>
    </row>
    <row r="409" spans="16:16" ht="15.75" customHeight="1" x14ac:dyDescent="0.25">
      <c r="P409" s="73"/>
    </row>
    <row r="410" spans="16:16" ht="15.75" customHeight="1" x14ac:dyDescent="0.25">
      <c r="P410" s="73"/>
    </row>
    <row r="411" spans="16:16" ht="15.75" customHeight="1" x14ac:dyDescent="0.25">
      <c r="P411" s="73"/>
    </row>
    <row r="412" spans="16:16" ht="15.75" customHeight="1" x14ac:dyDescent="0.25">
      <c r="P412" s="73"/>
    </row>
    <row r="413" spans="16:16" ht="15.75" customHeight="1" x14ac:dyDescent="0.25">
      <c r="P413" s="73"/>
    </row>
    <row r="414" spans="16:16" ht="15.75" customHeight="1" x14ac:dyDescent="0.25">
      <c r="P414" s="73"/>
    </row>
    <row r="415" spans="16:16" ht="15.75" customHeight="1" x14ac:dyDescent="0.25">
      <c r="P415" s="73"/>
    </row>
    <row r="416" spans="16:16" ht="15.75" customHeight="1" x14ac:dyDescent="0.25">
      <c r="P416" s="73"/>
    </row>
    <row r="417" spans="16:16" ht="15.75" customHeight="1" x14ac:dyDescent="0.25">
      <c r="P417" s="73"/>
    </row>
    <row r="418" spans="16:16" ht="15.75" customHeight="1" x14ac:dyDescent="0.25">
      <c r="P418" s="73"/>
    </row>
    <row r="419" spans="16:16" ht="15.75" customHeight="1" x14ac:dyDescent="0.25">
      <c r="P419" s="73"/>
    </row>
    <row r="420" spans="16:16" ht="15.75" customHeight="1" x14ac:dyDescent="0.25">
      <c r="P420" s="73"/>
    </row>
    <row r="421" spans="16:16" ht="15.75" customHeight="1" x14ac:dyDescent="0.25">
      <c r="P421" s="73"/>
    </row>
    <row r="422" spans="16:16" ht="15.75" customHeight="1" x14ac:dyDescent="0.25">
      <c r="P422" s="73"/>
    </row>
    <row r="423" spans="16:16" ht="15.75" customHeight="1" x14ac:dyDescent="0.25">
      <c r="P423" s="73"/>
    </row>
    <row r="424" spans="16:16" ht="15.75" customHeight="1" x14ac:dyDescent="0.25">
      <c r="P424" s="73"/>
    </row>
    <row r="425" spans="16:16" ht="15.75" customHeight="1" x14ac:dyDescent="0.25">
      <c r="P425" s="73"/>
    </row>
    <row r="426" spans="16:16" ht="15.75" customHeight="1" x14ac:dyDescent="0.25">
      <c r="P426" s="73"/>
    </row>
    <row r="427" spans="16:16" ht="15.75" customHeight="1" x14ac:dyDescent="0.25">
      <c r="P427" s="73"/>
    </row>
    <row r="428" spans="16:16" ht="15.75" customHeight="1" x14ac:dyDescent="0.25">
      <c r="P428" s="73"/>
    </row>
    <row r="429" spans="16:16" ht="15.75" customHeight="1" x14ac:dyDescent="0.25">
      <c r="P429" s="73"/>
    </row>
    <row r="430" spans="16:16" ht="15.75" customHeight="1" x14ac:dyDescent="0.25">
      <c r="P430" s="73"/>
    </row>
    <row r="431" spans="16:16" ht="15.75" customHeight="1" x14ac:dyDescent="0.25">
      <c r="P431" s="73"/>
    </row>
    <row r="432" spans="16:16" ht="15.75" customHeight="1" x14ac:dyDescent="0.25">
      <c r="P432" s="73"/>
    </row>
    <row r="433" spans="16:16" ht="15.75" customHeight="1" x14ac:dyDescent="0.25">
      <c r="P433" s="73"/>
    </row>
    <row r="434" spans="16:16" ht="15.75" customHeight="1" x14ac:dyDescent="0.25">
      <c r="P434" s="73"/>
    </row>
    <row r="435" spans="16:16" ht="15.75" customHeight="1" x14ac:dyDescent="0.25">
      <c r="P435" s="73"/>
    </row>
    <row r="436" spans="16:16" ht="15.75" customHeight="1" x14ac:dyDescent="0.25">
      <c r="P436" s="73"/>
    </row>
    <row r="437" spans="16:16" ht="15.75" customHeight="1" x14ac:dyDescent="0.25">
      <c r="P437" s="73"/>
    </row>
    <row r="438" spans="16:16" ht="15.75" customHeight="1" x14ac:dyDescent="0.25">
      <c r="P438" s="73"/>
    </row>
    <row r="439" spans="16:16" ht="15.75" customHeight="1" x14ac:dyDescent="0.25">
      <c r="P439" s="73"/>
    </row>
    <row r="440" spans="16:16" ht="15.75" customHeight="1" x14ac:dyDescent="0.25">
      <c r="P440" s="73"/>
    </row>
    <row r="441" spans="16:16" ht="15.75" customHeight="1" x14ac:dyDescent="0.25">
      <c r="P441" s="73"/>
    </row>
    <row r="442" spans="16:16" ht="15.75" customHeight="1" x14ac:dyDescent="0.25">
      <c r="P442" s="73"/>
    </row>
    <row r="443" spans="16:16" ht="15.75" customHeight="1" x14ac:dyDescent="0.25">
      <c r="P443" s="73"/>
    </row>
    <row r="444" spans="16:16" ht="15.75" customHeight="1" x14ac:dyDescent="0.25">
      <c r="P444" s="73"/>
    </row>
    <row r="445" spans="16:16" ht="15.75" customHeight="1" x14ac:dyDescent="0.25">
      <c r="P445" s="73"/>
    </row>
    <row r="446" spans="16:16" ht="15.75" customHeight="1" x14ac:dyDescent="0.25">
      <c r="P446" s="73"/>
    </row>
    <row r="447" spans="16:16" ht="15.75" customHeight="1" x14ac:dyDescent="0.25">
      <c r="P447" s="73"/>
    </row>
    <row r="448" spans="16:16" ht="15.75" customHeight="1" x14ac:dyDescent="0.25">
      <c r="P448" s="73"/>
    </row>
    <row r="449" spans="16:16" ht="15.75" customHeight="1" x14ac:dyDescent="0.25">
      <c r="P449" s="73"/>
    </row>
    <row r="450" spans="16:16" ht="15.75" customHeight="1" x14ac:dyDescent="0.25">
      <c r="P450" s="73"/>
    </row>
    <row r="451" spans="16:16" ht="15.75" customHeight="1" x14ac:dyDescent="0.25">
      <c r="P451" s="73"/>
    </row>
    <row r="452" spans="16:16" ht="15.75" customHeight="1" x14ac:dyDescent="0.25">
      <c r="P452" s="73"/>
    </row>
    <row r="453" spans="16:16" ht="15.75" customHeight="1" x14ac:dyDescent="0.25">
      <c r="P453" s="73"/>
    </row>
    <row r="454" spans="16:16" ht="15.75" customHeight="1" x14ac:dyDescent="0.25">
      <c r="P454" s="73"/>
    </row>
    <row r="455" spans="16:16" ht="15.75" customHeight="1" x14ac:dyDescent="0.25">
      <c r="P455" s="73"/>
    </row>
    <row r="456" spans="16:16" ht="15.75" customHeight="1" x14ac:dyDescent="0.25">
      <c r="P456" s="73"/>
    </row>
    <row r="457" spans="16:16" ht="15.75" customHeight="1" x14ac:dyDescent="0.25">
      <c r="P457" s="73"/>
    </row>
    <row r="458" spans="16:16" ht="15.75" customHeight="1" x14ac:dyDescent="0.25">
      <c r="P458" s="73"/>
    </row>
    <row r="459" spans="16:16" ht="15.75" customHeight="1" x14ac:dyDescent="0.25">
      <c r="P459" s="73"/>
    </row>
    <row r="460" spans="16:16" ht="15.75" customHeight="1" x14ac:dyDescent="0.25">
      <c r="P460" s="73"/>
    </row>
    <row r="461" spans="16:16" ht="15.75" customHeight="1" x14ac:dyDescent="0.25">
      <c r="P461" s="73"/>
    </row>
    <row r="462" spans="16:16" ht="15.75" customHeight="1" x14ac:dyDescent="0.25">
      <c r="P462" s="73"/>
    </row>
    <row r="463" spans="16:16" ht="15.75" customHeight="1" x14ac:dyDescent="0.25">
      <c r="P463" s="73"/>
    </row>
    <row r="464" spans="16:16" ht="15.75" customHeight="1" x14ac:dyDescent="0.25">
      <c r="P464" s="73"/>
    </row>
    <row r="465" spans="16:16" ht="15.75" customHeight="1" x14ac:dyDescent="0.25">
      <c r="P465" s="73"/>
    </row>
    <row r="466" spans="16:16" ht="15.75" customHeight="1" x14ac:dyDescent="0.25">
      <c r="P466" s="73"/>
    </row>
    <row r="467" spans="16:16" ht="15.75" customHeight="1" x14ac:dyDescent="0.25">
      <c r="P467" s="73"/>
    </row>
    <row r="468" spans="16:16" ht="15.75" customHeight="1" x14ac:dyDescent="0.25">
      <c r="P468" s="73"/>
    </row>
    <row r="469" spans="16:16" ht="15.75" customHeight="1" x14ac:dyDescent="0.25">
      <c r="P469" s="73"/>
    </row>
    <row r="470" spans="16:16" ht="15.75" customHeight="1" x14ac:dyDescent="0.25">
      <c r="P470" s="73"/>
    </row>
    <row r="471" spans="16:16" ht="15.75" customHeight="1" x14ac:dyDescent="0.25">
      <c r="P471" s="73"/>
    </row>
    <row r="472" spans="16:16" ht="15.75" customHeight="1" x14ac:dyDescent="0.25">
      <c r="P472" s="73"/>
    </row>
    <row r="473" spans="16:16" ht="15.75" customHeight="1" x14ac:dyDescent="0.25">
      <c r="P473" s="73"/>
    </row>
    <row r="474" spans="16:16" ht="15.75" customHeight="1" x14ac:dyDescent="0.25">
      <c r="P474" s="73"/>
    </row>
    <row r="475" spans="16:16" ht="15.75" customHeight="1" x14ac:dyDescent="0.25">
      <c r="P475" s="73"/>
    </row>
    <row r="476" spans="16:16" ht="15.75" customHeight="1" x14ac:dyDescent="0.25">
      <c r="P476" s="73"/>
    </row>
    <row r="477" spans="16:16" ht="15.75" customHeight="1" x14ac:dyDescent="0.25">
      <c r="P477" s="73"/>
    </row>
    <row r="478" spans="16:16" ht="15.75" customHeight="1" x14ac:dyDescent="0.25">
      <c r="P478" s="73"/>
    </row>
    <row r="479" spans="16:16" ht="15.75" customHeight="1" x14ac:dyDescent="0.25">
      <c r="P479" s="73"/>
    </row>
    <row r="480" spans="16:16" ht="15.75" customHeight="1" x14ac:dyDescent="0.25">
      <c r="P480" s="73"/>
    </row>
    <row r="481" spans="16:16" ht="15.75" customHeight="1" x14ac:dyDescent="0.25">
      <c r="P481" s="73"/>
    </row>
    <row r="482" spans="16:16" ht="15.75" customHeight="1" x14ac:dyDescent="0.25">
      <c r="P482" s="73"/>
    </row>
    <row r="483" spans="16:16" ht="15.75" customHeight="1" x14ac:dyDescent="0.25">
      <c r="P483" s="73"/>
    </row>
    <row r="484" spans="16:16" ht="15.75" customHeight="1" x14ac:dyDescent="0.25">
      <c r="P484" s="73"/>
    </row>
    <row r="485" spans="16:16" ht="15.75" customHeight="1" x14ac:dyDescent="0.25">
      <c r="P485" s="73"/>
    </row>
    <row r="486" spans="16:16" ht="15.75" customHeight="1" x14ac:dyDescent="0.25">
      <c r="P486" s="73"/>
    </row>
    <row r="487" spans="16:16" ht="15.75" customHeight="1" x14ac:dyDescent="0.25">
      <c r="P487" s="73"/>
    </row>
    <row r="488" spans="16:16" ht="15.75" customHeight="1" x14ac:dyDescent="0.25">
      <c r="P488" s="73"/>
    </row>
    <row r="489" spans="16:16" ht="15.75" customHeight="1" x14ac:dyDescent="0.25">
      <c r="P489" s="73"/>
    </row>
    <row r="490" spans="16:16" ht="15.75" customHeight="1" x14ac:dyDescent="0.25">
      <c r="P490" s="73"/>
    </row>
    <row r="491" spans="16:16" ht="15.75" customHeight="1" x14ac:dyDescent="0.25">
      <c r="P491" s="73"/>
    </row>
    <row r="492" spans="16:16" ht="15.75" customHeight="1" x14ac:dyDescent="0.25">
      <c r="P492" s="73"/>
    </row>
    <row r="493" spans="16:16" ht="15.75" customHeight="1" x14ac:dyDescent="0.25">
      <c r="P493" s="73"/>
    </row>
    <row r="494" spans="16:16" ht="15.75" customHeight="1" x14ac:dyDescent="0.25">
      <c r="P494" s="73"/>
    </row>
    <row r="495" spans="16:16" ht="15.75" customHeight="1" x14ac:dyDescent="0.25">
      <c r="P495" s="73"/>
    </row>
    <row r="496" spans="16:16" ht="15.75" customHeight="1" x14ac:dyDescent="0.25">
      <c r="P496" s="73"/>
    </row>
    <row r="497" spans="16:16" ht="15.75" customHeight="1" x14ac:dyDescent="0.25">
      <c r="P497" s="73"/>
    </row>
    <row r="498" spans="16:16" ht="15.75" customHeight="1" x14ac:dyDescent="0.25">
      <c r="P498" s="73"/>
    </row>
    <row r="499" spans="16:16" ht="15.75" customHeight="1" x14ac:dyDescent="0.25">
      <c r="P499" s="73"/>
    </row>
    <row r="500" spans="16:16" ht="15.75" customHeight="1" x14ac:dyDescent="0.25">
      <c r="P500" s="73"/>
    </row>
    <row r="501" spans="16:16" ht="15.75" customHeight="1" x14ac:dyDescent="0.25">
      <c r="P501" s="73"/>
    </row>
    <row r="502" spans="16:16" ht="15.75" customHeight="1" x14ac:dyDescent="0.25">
      <c r="P502" s="73"/>
    </row>
    <row r="503" spans="16:16" ht="15.75" customHeight="1" x14ac:dyDescent="0.25">
      <c r="P503" s="73"/>
    </row>
    <row r="504" spans="16:16" ht="15.75" customHeight="1" x14ac:dyDescent="0.25">
      <c r="P504" s="73"/>
    </row>
    <row r="505" spans="16:16" ht="15.75" customHeight="1" x14ac:dyDescent="0.25">
      <c r="P505" s="73"/>
    </row>
    <row r="506" spans="16:16" ht="15.75" customHeight="1" x14ac:dyDescent="0.25">
      <c r="P506" s="73"/>
    </row>
    <row r="507" spans="16:16" ht="15.75" customHeight="1" x14ac:dyDescent="0.25">
      <c r="P507" s="73"/>
    </row>
    <row r="508" spans="16:16" ht="15.75" customHeight="1" x14ac:dyDescent="0.25">
      <c r="P508" s="73"/>
    </row>
    <row r="509" spans="16:16" ht="15.75" customHeight="1" x14ac:dyDescent="0.25">
      <c r="P509" s="73"/>
    </row>
    <row r="510" spans="16:16" ht="15.75" customHeight="1" x14ac:dyDescent="0.25">
      <c r="P510" s="73"/>
    </row>
    <row r="511" spans="16:16" ht="15.75" customHeight="1" x14ac:dyDescent="0.25">
      <c r="P511" s="73"/>
    </row>
    <row r="512" spans="16:16" ht="15.75" customHeight="1" x14ac:dyDescent="0.25">
      <c r="P512" s="73"/>
    </row>
    <row r="513" spans="16:16" ht="15.75" customHeight="1" x14ac:dyDescent="0.25">
      <c r="P513" s="73"/>
    </row>
    <row r="514" spans="16:16" ht="15.75" customHeight="1" x14ac:dyDescent="0.25">
      <c r="P514" s="73"/>
    </row>
    <row r="515" spans="16:16" ht="15.75" customHeight="1" x14ac:dyDescent="0.25">
      <c r="P515" s="73"/>
    </row>
    <row r="516" spans="16:16" ht="15.75" customHeight="1" x14ac:dyDescent="0.25">
      <c r="P516" s="73"/>
    </row>
    <row r="517" spans="16:16" ht="15.75" customHeight="1" x14ac:dyDescent="0.25">
      <c r="P517" s="73"/>
    </row>
    <row r="518" spans="16:16" ht="15.75" customHeight="1" x14ac:dyDescent="0.25">
      <c r="P518" s="73"/>
    </row>
    <row r="519" spans="16:16" ht="15.75" customHeight="1" x14ac:dyDescent="0.25">
      <c r="P519" s="73"/>
    </row>
    <row r="520" spans="16:16" ht="15.75" customHeight="1" x14ac:dyDescent="0.25">
      <c r="P520" s="73"/>
    </row>
    <row r="521" spans="16:16" ht="15.75" customHeight="1" x14ac:dyDescent="0.25">
      <c r="P521" s="73"/>
    </row>
    <row r="522" spans="16:16" ht="15.75" customHeight="1" x14ac:dyDescent="0.25">
      <c r="P522" s="73"/>
    </row>
    <row r="523" spans="16:16" ht="15.75" customHeight="1" x14ac:dyDescent="0.25">
      <c r="P523" s="73"/>
    </row>
    <row r="524" spans="16:16" ht="15.75" customHeight="1" x14ac:dyDescent="0.25">
      <c r="P524" s="73"/>
    </row>
    <row r="525" spans="16:16" ht="15.75" customHeight="1" x14ac:dyDescent="0.25">
      <c r="P525" s="73"/>
    </row>
    <row r="526" spans="16:16" ht="15.75" customHeight="1" x14ac:dyDescent="0.25">
      <c r="P526" s="73"/>
    </row>
    <row r="527" spans="16:16" ht="15.75" customHeight="1" x14ac:dyDescent="0.25">
      <c r="P527" s="73"/>
    </row>
    <row r="528" spans="16:16" ht="15.75" customHeight="1" x14ac:dyDescent="0.25">
      <c r="P528" s="73"/>
    </row>
    <row r="529" spans="16:16" ht="15.75" customHeight="1" x14ac:dyDescent="0.25">
      <c r="P529" s="73"/>
    </row>
    <row r="530" spans="16:16" ht="15.75" customHeight="1" x14ac:dyDescent="0.25">
      <c r="P530" s="73"/>
    </row>
    <row r="531" spans="16:16" ht="15.75" customHeight="1" x14ac:dyDescent="0.25">
      <c r="P531" s="73"/>
    </row>
    <row r="532" spans="16:16" ht="15.75" customHeight="1" x14ac:dyDescent="0.25">
      <c r="P532" s="73"/>
    </row>
    <row r="533" spans="16:16" ht="15.75" customHeight="1" x14ac:dyDescent="0.25">
      <c r="P533" s="73"/>
    </row>
    <row r="534" spans="16:16" ht="15.75" customHeight="1" x14ac:dyDescent="0.25">
      <c r="P534" s="73"/>
    </row>
    <row r="535" spans="16:16" ht="15.75" customHeight="1" x14ac:dyDescent="0.25">
      <c r="P535" s="73"/>
    </row>
    <row r="536" spans="16:16" ht="15.75" customHeight="1" x14ac:dyDescent="0.25">
      <c r="P536" s="73"/>
    </row>
    <row r="537" spans="16:16" ht="15.75" customHeight="1" x14ac:dyDescent="0.25">
      <c r="P537" s="73"/>
    </row>
    <row r="538" spans="16:16" ht="15.75" customHeight="1" x14ac:dyDescent="0.25">
      <c r="P538" s="73"/>
    </row>
    <row r="539" spans="16:16" ht="15.75" customHeight="1" x14ac:dyDescent="0.25">
      <c r="P539" s="73"/>
    </row>
    <row r="540" spans="16:16" ht="15.75" customHeight="1" x14ac:dyDescent="0.25">
      <c r="P540" s="73"/>
    </row>
    <row r="541" spans="16:16" ht="15.75" customHeight="1" x14ac:dyDescent="0.25">
      <c r="P541" s="73"/>
    </row>
    <row r="542" spans="16:16" ht="15.75" customHeight="1" x14ac:dyDescent="0.25">
      <c r="P542" s="73"/>
    </row>
    <row r="543" spans="16:16" ht="15.75" customHeight="1" x14ac:dyDescent="0.25">
      <c r="P543" s="73"/>
    </row>
    <row r="544" spans="16:16" ht="15.75" customHeight="1" x14ac:dyDescent="0.25">
      <c r="P544" s="73"/>
    </row>
    <row r="545" spans="16:16" ht="15.75" customHeight="1" x14ac:dyDescent="0.25">
      <c r="P545" s="73"/>
    </row>
    <row r="546" spans="16:16" ht="15.75" customHeight="1" x14ac:dyDescent="0.25">
      <c r="P546" s="73"/>
    </row>
    <row r="547" spans="16:16" ht="15.75" customHeight="1" x14ac:dyDescent="0.25">
      <c r="P547" s="73"/>
    </row>
    <row r="548" spans="16:16" ht="15.75" customHeight="1" x14ac:dyDescent="0.25">
      <c r="P548" s="73"/>
    </row>
    <row r="549" spans="16:16" ht="15.75" customHeight="1" x14ac:dyDescent="0.25">
      <c r="P549" s="73"/>
    </row>
    <row r="550" spans="16:16" ht="15.75" customHeight="1" x14ac:dyDescent="0.25">
      <c r="P550" s="73"/>
    </row>
    <row r="551" spans="16:16" ht="15.75" customHeight="1" x14ac:dyDescent="0.25">
      <c r="P551" s="73"/>
    </row>
    <row r="552" spans="16:16" ht="15.75" customHeight="1" x14ac:dyDescent="0.25">
      <c r="P552" s="73"/>
    </row>
    <row r="553" spans="16:16" ht="15.75" customHeight="1" x14ac:dyDescent="0.25">
      <c r="P553" s="73"/>
    </row>
    <row r="554" spans="16:16" ht="15.75" customHeight="1" x14ac:dyDescent="0.25">
      <c r="P554" s="73"/>
    </row>
    <row r="555" spans="16:16" ht="15.75" customHeight="1" x14ac:dyDescent="0.25">
      <c r="P555" s="73"/>
    </row>
    <row r="556" spans="16:16" ht="15.75" customHeight="1" x14ac:dyDescent="0.25">
      <c r="P556" s="73"/>
    </row>
    <row r="557" spans="16:16" ht="15.75" customHeight="1" x14ac:dyDescent="0.25">
      <c r="P557" s="73"/>
    </row>
    <row r="558" spans="16:16" ht="15.75" customHeight="1" x14ac:dyDescent="0.25">
      <c r="P558" s="73"/>
    </row>
    <row r="559" spans="16:16" ht="15.75" customHeight="1" x14ac:dyDescent="0.25">
      <c r="P559" s="73"/>
    </row>
    <row r="560" spans="16:16" ht="15.75" customHeight="1" x14ac:dyDescent="0.25">
      <c r="P560" s="73"/>
    </row>
    <row r="561" spans="16:16" ht="15.75" customHeight="1" x14ac:dyDescent="0.25">
      <c r="P561" s="73"/>
    </row>
    <row r="562" spans="16:16" ht="15.75" customHeight="1" x14ac:dyDescent="0.25">
      <c r="P562" s="73"/>
    </row>
    <row r="563" spans="16:16" ht="15.75" customHeight="1" x14ac:dyDescent="0.25">
      <c r="P563" s="73"/>
    </row>
    <row r="564" spans="16:16" ht="15.75" customHeight="1" x14ac:dyDescent="0.25">
      <c r="P564" s="73"/>
    </row>
    <row r="565" spans="16:16" ht="15.75" customHeight="1" x14ac:dyDescent="0.25">
      <c r="P565" s="73"/>
    </row>
    <row r="566" spans="16:16" ht="15.75" customHeight="1" x14ac:dyDescent="0.25">
      <c r="P566" s="73"/>
    </row>
    <row r="567" spans="16:16" ht="15.75" customHeight="1" x14ac:dyDescent="0.25">
      <c r="P567" s="73"/>
    </row>
    <row r="568" spans="16:16" ht="15.75" customHeight="1" x14ac:dyDescent="0.25">
      <c r="P568" s="73"/>
    </row>
    <row r="569" spans="16:16" ht="15.75" customHeight="1" x14ac:dyDescent="0.25">
      <c r="P569" s="73"/>
    </row>
    <row r="570" spans="16:16" ht="15.75" customHeight="1" x14ac:dyDescent="0.25">
      <c r="P570" s="73"/>
    </row>
    <row r="571" spans="16:16" ht="15.75" customHeight="1" x14ac:dyDescent="0.25">
      <c r="P571" s="73"/>
    </row>
    <row r="572" spans="16:16" ht="15.75" customHeight="1" x14ac:dyDescent="0.25">
      <c r="P572" s="73"/>
    </row>
    <row r="573" spans="16:16" ht="15.75" customHeight="1" x14ac:dyDescent="0.25">
      <c r="P573" s="73"/>
    </row>
    <row r="574" spans="16:16" ht="15.75" customHeight="1" x14ac:dyDescent="0.25">
      <c r="P574" s="73"/>
    </row>
    <row r="575" spans="16:16" ht="15.75" customHeight="1" x14ac:dyDescent="0.25">
      <c r="P575" s="73"/>
    </row>
    <row r="576" spans="16:16" ht="15.75" customHeight="1" x14ac:dyDescent="0.25">
      <c r="P576" s="73"/>
    </row>
    <row r="577" spans="16:16" ht="15.75" customHeight="1" x14ac:dyDescent="0.25">
      <c r="P577" s="73"/>
    </row>
    <row r="578" spans="16:16" ht="15.75" customHeight="1" x14ac:dyDescent="0.25">
      <c r="P578" s="73"/>
    </row>
    <row r="579" spans="16:16" ht="15.75" customHeight="1" x14ac:dyDescent="0.25">
      <c r="P579" s="73"/>
    </row>
    <row r="580" spans="16:16" ht="15.75" customHeight="1" x14ac:dyDescent="0.25">
      <c r="P580" s="73"/>
    </row>
    <row r="581" spans="16:16" ht="15.75" customHeight="1" x14ac:dyDescent="0.25">
      <c r="P581" s="73"/>
    </row>
    <row r="582" spans="16:16" ht="15.75" customHeight="1" x14ac:dyDescent="0.25">
      <c r="P582" s="73"/>
    </row>
    <row r="583" spans="16:16" ht="15.75" customHeight="1" x14ac:dyDescent="0.25">
      <c r="P583" s="73"/>
    </row>
    <row r="584" spans="16:16" ht="15.75" customHeight="1" x14ac:dyDescent="0.25">
      <c r="P584" s="73"/>
    </row>
    <row r="585" spans="16:16" ht="15.75" customHeight="1" x14ac:dyDescent="0.25">
      <c r="P585" s="73"/>
    </row>
    <row r="586" spans="16:16" ht="15.75" customHeight="1" x14ac:dyDescent="0.25">
      <c r="P586" s="73"/>
    </row>
    <row r="587" spans="16:16" ht="15.75" customHeight="1" x14ac:dyDescent="0.25">
      <c r="P587" s="73"/>
    </row>
    <row r="588" spans="16:16" ht="15.75" customHeight="1" x14ac:dyDescent="0.25">
      <c r="P588" s="73"/>
    </row>
    <row r="589" spans="16:16" ht="15.75" customHeight="1" x14ac:dyDescent="0.25">
      <c r="P589" s="73"/>
    </row>
    <row r="590" spans="16:16" ht="15.75" customHeight="1" x14ac:dyDescent="0.25">
      <c r="P590" s="73"/>
    </row>
    <row r="591" spans="16:16" ht="15.75" customHeight="1" x14ac:dyDescent="0.25">
      <c r="P591" s="73"/>
    </row>
    <row r="592" spans="16:16" ht="15.75" customHeight="1" x14ac:dyDescent="0.25">
      <c r="P592" s="73"/>
    </row>
    <row r="593" spans="16:16" ht="15.75" customHeight="1" x14ac:dyDescent="0.25">
      <c r="P593" s="73"/>
    </row>
    <row r="594" spans="16:16" ht="15.75" customHeight="1" x14ac:dyDescent="0.25">
      <c r="P594" s="73"/>
    </row>
    <row r="595" spans="16:16" ht="15.75" customHeight="1" x14ac:dyDescent="0.25">
      <c r="P595" s="73"/>
    </row>
    <row r="596" spans="16:16" ht="15.75" customHeight="1" x14ac:dyDescent="0.25">
      <c r="P596" s="73"/>
    </row>
    <row r="597" spans="16:16" ht="15.75" customHeight="1" x14ac:dyDescent="0.25">
      <c r="P597" s="73"/>
    </row>
    <row r="598" spans="16:16" ht="15.75" customHeight="1" x14ac:dyDescent="0.25">
      <c r="P598" s="73"/>
    </row>
    <row r="599" spans="16:16" ht="15.75" customHeight="1" x14ac:dyDescent="0.25">
      <c r="P599" s="73"/>
    </row>
    <row r="600" spans="16:16" ht="15.75" customHeight="1" x14ac:dyDescent="0.25">
      <c r="P600" s="73"/>
    </row>
    <row r="601" spans="16:16" ht="15.75" customHeight="1" x14ac:dyDescent="0.25">
      <c r="P601" s="73"/>
    </row>
    <row r="602" spans="16:16" ht="15.75" customHeight="1" x14ac:dyDescent="0.25">
      <c r="P602" s="73"/>
    </row>
    <row r="603" spans="16:16" ht="15.75" customHeight="1" x14ac:dyDescent="0.25">
      <c r="P603" s="73"/>
    </row>
    <row r="604" spans="16:16" ht="15.75" customHeight="1" x14ac:dyDescent="0.25">
      <c r="P604" s="73"/>
    </row>
    <row r="605" spans="16:16" ht="15.75" customHeight="1" x14ac:dyDescent="0.25">
      <c r="P605" s="73"/>
    </row>
    <row r="606" spans="16:16" ht="15.75" customHeight="1" x14ac:dyDescent="0.25">
      <c r="P606" s="73"/>
    </row>
    <row r="607" spans="16:16" ht="15.75" customHeight="1" x14ac:dyDescent="0.25">
      <c r="P607" s="73"/>
    </row>
    <row r="608" spans="16:16" ht="15.75" customHeight="1" x14ac:dyDescent="0.25">
      <c r="P608" s="73"/>
    </row>
    <row r="609" spans="16:16" ht="15.75" customHeight="1" x14ac:dyDescent="0.25">
      <c r="P609" s="73"/>
    </row>
    <row r="610" spans="16:16" ht="15.75" customHeight="1" x14ac:dyDescent="0.25">
      <c r="P610" s="73"/>
    </row>
    <row r="611" spans="16:16" ht="15.75" customHeight="1" x14ac:dyDescent="0.25">
      <c r="P611" s="73"/>
    </row>
    <row r="612" spans="16:16" ht="15.75" customHeight="1" x14ac:dyDescent="0.25">
      <c r="P612" s="73"/>
    </row>
    <row r="613" spans="16:16" ht="15.75" customHeight="1" x14ac:dyDescent="0.25">
      <c r="P613" s="73"/>
    </row>
    <row r="614" spans="16:16" ht="15.75" customHeight="1" x14ac:dyDescent="0.25">
      <c r="P614" s="73"/>
    </row>
    <row r="615" spans="16:16" ht="15.75" customHeight="1" x14ac:dyDescent="0.25">
      <c r="P615" s="73"/>
    </row>
    <row r="616" spans="16:16" ht="15.75" customHeight="1" x14ac:dyDescent="0.25">
      <c r="P616" s="73"/>
    </row>
    <row r="617" spans="16:16" ht="15.75" customHeight="1" x14ac:dyDescent="0.25">
      <c r="P617" s="73"/>
    </row>
    <row r="618" spans="16:16" ht="15.75" customHeight="1" x14ac:dyDescent="0.25">
      <c r="P618" s="73"/>
    </row>
    <row r="619" spans="16:16" ht="15.75" customHeight="1" x14ac:dyDescent="0.25">
      <c r="P619" s="73"/>
    </row>
    <row r="620" spans="16:16" ht="15.75" customHeight="1" x14ac:dyDescent="0.25">
      <c r="P620" s="73"/>
    </row>
    <row r="621" spans="16:16" ht="15.75" customHeight="1" x14ac:dyDescent="0.25">
      <c r="P621" s="73"/>
    </row>
    <row r="622" spans="16:16" ht="15.75" customHeight="1" x14ac:dyDescent="0.25">
      <c r="P622" s="73"/>
    </row>
    <row r="623" spans="16:16" ht="15.75" customHeight="1" x14ac:dyDescent="0.25">
      <c r="P623" s="73"/>
    </row>
    <row r="624" spans="16:16" ht="15.75" customHeight="1" x14ac:dyDescent="0.25">
      <c r="P624" s="73"/>
    </row>
    <row r="625" spans="16:16" ht="15.75" customHeight="1" x14ac:dyDescent="0.25">
      <c r="P625" s="73"/>
    </row>
    <row r="626" spans="16:16" ht="15.75" customHeight="1" x14ac:dyDescent="0.25">
      <c r="P626" s="73"/>
    </row>
    <row r="627" spans="16:16" ht="15.75" customHeight="1" x14ac:dyDescent="0.25">
      <c r="P627" s="73"/>
    </row>
    <row r="628" spans="16:16" ht="15.75" customHeight="1" x14ac:dyDescent="0.25">
      <c r="P628" s="73"/>
    </row>
    <row r="629" spans="16:16" ht="15.75" customHeight="1" x14ac:dyDescent="0.25">
      <c r="P629" s="73"/>
    </row>
    <row r="630" spans="16:16" ht="15.75" customHeight="1" x14ac:dyDescent="0.25">
      <c r="P630" s="73"/>
    </row>
    <row r="631" spans="16:16" ht="15.75" customHeight="1" x14ac:dyDescent="0.25">
      <c r="P631" s="73"/>
    </row>
    <row r="632" spans="16:16" ht="15.75" customHeight="1" x14ac:dyDescent="0.25">
      <c r="P632" s="73"/>
    </row>
    <row r="633" spans="16:16" ht="15.75" customHeight="1" x14ac:dyDescent="0.25">
      <c r="P633" s="73"/>
    </row>
    <row r="634" spans="16:16" ht="15.75" customHeight="1" x14ac:dyDescent="0.25">
      <c r="P634" s="73"/>
    </row>
    <row r="635" spans="16:16" ht="15.75" customHeight="1" x14ac:dyDescent="0.25">
      <c r="P635" s="73"/>
    </row>
    <row r="636" spans="16:16" ht="15.75" customHeight="1" x14ac:dyDescent="0.25">
      <c r="P636" s="73"/>
    </row>
    <row r="637" spans="16:16" ht="15.75" customHeight="1" x14ac:dyDescent="0.25">
      <c r="P637" s="73"/>
    </row>
    <row r="638" spans="16:16" ht="15.75" customHeight="1" x14ac:dyDescent="0.25">
      <c r="P638" s="73"/>
    </row>
    <row r="639" spans="16:16" ht="15.75" customHeight="1" x14ac:dyDescent="0.25">
      <c r="P639" s="73"/>
    </row>
    <row r="640" spans="16:16" ht="15.75" customHeight="1" x14ac:dyDescent="0.25">
      <c r="P640" s="73"/>
    </row>
    <row r="641" spans="16:16" ht="15.75" customHeight="1" x14ac:dyDescent="0.25">
      <c r="P641" s="73"/>
    </row>
    <row r="642" spans="16:16" ht="15.75" customHeight="1" x14ac:dyDescent="0.25">
      <c r="P642" s="73"/>
    </row>
    <row r="643" spans="16:16" ht="15.75" customHeight="1" x14ac:dyDescent="0.25">
      <c r="P643" s="73"/>
    </row>
    <row r="644" spans="16:16" ht="15.75" customHeight="1" x14ac:dyDescent="0.25">
      <c r="P644" s="73"/>
    </row>
    <row r="645" spans="16:16" ht="15.75" customHeight="1" x14ac:dyDescent="0.25">
      <c r="P645" s="73"/>
    </row>
    <row r="646" spans="16:16" ht="15.75" customHeight="1" x14ac:dyDescent="0.25">
      <c r="P646" s="73"/>
    </row>
    <row r="647" spans="16:16" ht="15.75" customHeight="1" x14ac:dyDescent="0.25">
      <c r="P647" s="73"/>
    </row>
    <row r="648" spans="16:16" ht="15.75" customHeight="1" x14ac:dyDescent="0.25">
      <c r="P648" s="73"/>
    </row>
    <row r="649" spans="16:16" ht="15.75" customHeight="1" x14ac:dyDescent="0.25">
      <c r="P649" s="73"/>
    </row>
    <row r="650" spans="16:16" ht="15.75" customHeight="1" x14ac:dyDescent="0.25">
      <c r="P650" s="73"/>
    </row>
    <row r="651" spans="16:16" ht="15.75" customHeight="1" x14ac:dyDescent="0.25">
      <c r="P651" s="73"/>
    </row>
    <row r="652" spans="16:16" ht="15.75" customHeight="1" x14ac:dyDescent="0.25">
      <c r="P652" s="73"/>
    </row>
    <row r="653" spans="16:16" ht="15.75" customHeight="1" x14ac:dyDescent="0.25">
      <c r="P653" s="73"/>
    </row>
    <row r="654" spans="16:16" ht="15.75" customHeight="1" x14ac:dyDescent="0.25">
      <c r="P654" s="73"/>
    </row>
    <row r="655" spans="16:16" ht="15.75" customHeight="1" x14ac:dyDescent="0.25">
      <c r="P655" s="73"/>
    </row>
    <row r="656" spans="16:16" ht="15.75" customHeight="1" x14ac:dyDescent="0.25">
      <c r="P656" s="73"/>
    </row>
    <row r="657" spans="16:16" ht="15.75" customHeight="1" x14ac:dyDescent="0.25">
      <c r="P657" s="73"/>
    </row>
    <row r="658" spans="16:16" ht="15.75" customHeight="1" x14ac:dyDescent="0.25">
      <c r="P658" s="73"/>
    </row>
    <row r="659" spans="16:16" ht="15.75" customHeight="1" x14ac:dyDescent="0.25">
      <c r="P659" s="73"/>
    </row>
    <row r="660" spans="16:16" ht="15.75" customHeight="1" x14ac:dyDescent="0.25">
      <c r="P660" s="73"/>
    </row>
    <row r="661" spans="16:16" ht="15.75" customHeight="1" x14ac:dyDescent="0.25">
      <c r="P661" s="73"/>
    </row>
    <row r="662" spans="16:16" ht="15.75" customHeight="1" x14ac:dyDescent="0.25">
      <c r="P662" s="73"/>
    </row>
    <row r="663" spans="16:16" ht="15.75" customHeight="1" x14ac:dyDescent="0.25">
      <c r="P663" s="73"/>
    </row>
    <row r="664" spans="16:16" ht="15.75" customHeight="1" x14ac:dyDescent="0.25">
      <c r="P664" s="73"/>
    </row>
    <row r="665" spans="16:16" ht="15.75" customHeight="1" x14ac:dyDescent="0.25">
      <c r="P665" s="73"/>
    </row>
    <row r="666" spans="16:16" ht="15.75" customHeight="1" x14ac:dyDescent="0.25">
      <c r="P666" s="73"/>
    </row>
    <row r="667" spans="16:16" ht="15.75" customHeight="1" x14ac:dyDescent="0.25">
      <c r="P667" s="73"/>
    </row>
    <row r="668" spans="16:16" ht="15.75" customHeight="1" x14ac:dyDescent="0.25">
      <c r="P668" s="73"/>
    </row>
    <row r="669" spans="16:16" ht="15.75" customHeight="1" x14ac:dyDescent="0.25">
      <c r="P669" s="73"/>
    </row>
    <row r="670" spans="16:16" ht="15.75" customHeight="1" x14ac:dyDescent="0.25">
      <c r="P670" s="73"/>
    </row>
    <row r="671" spans="16:16" ht="15.75" customHeight="1" x14ac:dyDescent="0.25">
      <c r="P671" s="73"/>
    </row>
    <row r="672" spans="16:16" ht="15.75" customHeight="1" x14ac:dyDescent="0.25">
      <c r="P672" s="73"/>
    </row>
    <row r="673" spans="16:16" ht="15.75" customHeight="1" x14ac:dyDescent="0.25">
      <c r="P673" s="73"/>
    </row>
    <row r="674" spans="16:16" ht="15.75" customHeight="1" x14ac:dyDescent="0.25">
      <c r="P674" s="73"/>
    </row>
    <row r="675" spans="16:16" ht="15.75" customHeight="1" x14ac:dyDescent="0.25">
      <c r="P675" s="73"/>
    </row>
    <row r="676" spans="16:16" ht="15.75" customHeight="1" x14ac:dyDescent="0.25">
      <c r="P676" s="73"/>
    </row>
    <row r="677" spans="16:16" ht="15.75" customHeight="1" x14ac:dyDescent="0.25">
      <c r="P677" s="73"/>
    </row>
    <row r="678" spans="16:16" ht="15.75" customHeight="1" x14ac:dyDescent="0.25">
      <c r="P678" s="73"/>
    </row>
    <row r="679" spans="16:16" ht="15.75" customHeight="1" x14ac:dyDescent="0.25">
      <c r="P679" s="73"/>
    </row>
    <row r="680" spans="16:16" ht="15.75" customHeight="1" x14ac:dyDescent="0.25">
      <c r="P680" s="73"/>
    </row>
    <row r="681" spans="16:16" ht="15.75" customHeight="1" x14ac:dyDescent="0.25">
      <c r="P681" s="73"/>
    </row>
    <row r="682" spans="16:16" ht="15.75" customHeight="1" x14ac:dyDescent="0.25">
      <c r="P682" s="73"/>
    </row>
    <row r="683" spans="16:16" ht="15.75" customHeight="1" x14ac:dyDescent="0.25">
      <c r="P683" s="73"/>
    </row>
    <row r="684" spans="16:16" ht="15.75" customHeight="1" x14ac:dyDescent="0.25">
      <c r="P684" s="73"/>
    </row>
    <row r="685" spans="16:16" ht="15.75" customHeight="1" x14ac:dyDescent="0.25">
      <c r="P685" s="73"/>
    </row>
    <row r="686" spans="16:16" ht="15.75" customHeight="1" x14ac:dyDescent="0.25">
      <c r="P686" s="73"/>
    </row>
    <row r="687" spans="16:16" ht="15.75" customHeight="1" x14ac:dyDescent="0.25">
      <c r="P687" s="73"/>
    </row>
    <row r="688" spans="16:16" ht="15.75" customHeight="1" x14ac:dyDescent="0.25">
      <c r="P688" s="73"/>
    </row>
    <row r="689" spans="16:16" ht="15.75" customHeight="1" x14ac:dyDescent="0.25">
      <c r="P689" s="73"/>
    </row>
    <row r="690" spans="16:16" ht="15.75" customHeight="1" x14ac:dyDescent="0.25">
      <c r="P690" s="73"/>
    </row>
    <row r="691" spans="16:16" ht="15.75" customHeight="1" x14ac:dyDescent="0.25">
      <c r="P691" s="73"/>
    </row>
    <row r="692" spans="16:16" ht="15.75" customHeight="1" x14ac:dyDescent="0.25">
      <c r="P692" s="73"/>
    </row>
    <row r="693" spans="16:16" ht="15.75" customHeight="1" x14ac:dyDescent="0.25">
      <c r="P693" s="73"/>
    </row>
    <row r="694" spans="16:16" ht="15.75" customHeight="1" x14ac:dyDescent="0.25">
      <c r="P694" s="73"/>
    </row>
    <row r="695" spans="16:16" ht="15.75" customHeight="1" x14ac:dyDescent="0.25">
      <c r="P695" s="73"/>
    </row>
    <row r="696" spans="16:16" ht="15.75" customHeight="1" x14ac:dyDescent="0.25">
      <c r="P696" s="73"/>
    </row>
    <row r="697" spans="16:16" ht="15.75" customHeight="1" x14ac:dyDescent="0.25">
      <c r="P697" s="73"/>
    </row>
    <row r="698" spans="16:16" ht="15.75" customHeight="1" x14ac:dyDescent="0.25">
      <c r="P698" s="73"/>
    </row>
    <row r="699" spans="16:16" ht="15.75" customHeight="1" x14ac:dyDescent="0.25">
      <c r="P699" s="73"/>
    </row>
    <row r="700" spans="16:16" ht="15.75" customHeight="1" x14ac:dyDescent="0.25">
      <c r="P700" s="73"/>
    </row>
    <row r="701" spans="16:16" ht="15.75" customHeight="1" x14ac:dyDescent="0.25">
      <c r="P701" s="73"/>
    </row>
    <row r="702" spans="16:16" ht="15.75" customHeight="1" x14ac:dyDescent="0.25">
      <c r="P702" s="73"/>
    </row>
    <row r="703" spans="16:16" ht="15.75" customHeight="1" x14ac:dyDescent="0.25">
      <c r="P703" s="73"/>
    </row>
    <row r="704" spans="16:16" ht="15.75" customHeight="1" x14ac:dyDescent="0.25">
      <c r="P704" s="73"/>
    </row>
    <row r="705" spans="16:16" ht="15.75" customHeight="1" x14ac:dyDescent="0.25">
      <c r="P705" s="73"/>
    </row>
    <row r="706" spans="16:16" ht="15.75" customHeight="1" x14ac:dyDescent="0.25">
      <c r="P706" s="73"/>
    </row>
    <row r="707" spans="16:16" ht="15.75" customHeight="1" x14ac:dyDescent="0.25">
      <c r="P707" s="73"/>
    </row>
    <row r="708" spans="16:16" ht="15.75" customHeight="1" x14ac:dyDescent="0.25">
      <c r="P708" s="73"/>
    </row>
    <row r="709" spans="16:16" ht="15.75" customHeight="1" x14ac:dyDescent="0.25">
      <c r="P709" s="73"/>
    </row>
    <row r="710" spans="16:16" ht="15.75" customHeight="1" x14ac:dyDescent="0.25">
      <c r="P710" s="73"/>
    </row>
    <row r="711" spans="16:16" ht="15.75" customHeight="1" x14ac:dyDescent="0.25">
      <c r="P711" s="73"/>
    </row>
    <row r="712" spans="16:16" ht="15.75" customHeight="1" x14ac:dyDescent="0.25">
      <c r="P712" s="73"/>
    </row>
    <row r="713" spans="16:16" ht="15.75" customHeight="1" x14ac:dyDescent="0.25">
      <c r="P713" s="73"/>
    </row>
    <row r="714" spans="16:16" ht="15.75" customHeight="1" x14ac:dyDescent="0.25">
      <c r="P714" s="73"/>
    </row>
    <row r="715" spans="16:16" ht="15.75" customHeight="1" x14ac:dyDescent="0.25">
      <c r="P715" s="73"/>
    </row>
    <row r="716" spans="16:16" ht="15.75" customHeight="1" x14ac:dyDescent="0.25">
      <c r="P716" s="73"/>
    </row>
    <row r="717" spans="16:16" ht="15.75" customHeight="1" x14ac:dyDescent="0.25">
      <c r="P717" s="73"/>
    </row>
    <row r="718" spans="16:16" ht="15.75" customHeight="1" x14ac:dyDescent="0.25">
      <c r="P718" s="73"/>
    </row>
    <row r="719" spans="16:16" ht="15.75" customHeight="1" x14ac:dyDescent="0.25">
      <c r="P719" s="73"/>
    </row>
    <row r="720" spans="16:16" ht="15.75" customHeight="1" x14ac:dyDescent="0.25">
      <c r="P720" s="73"/>
    </row>
    <row r="721" spans="16:16" ht="15.75" customHeight="1" x14ac:dyDescent="0.25">
      <c r="P721" s="73"/>
    </row>
    <row r="722" spans="16:16" ht="15.75" customHeight="1" x14ac:dyDescent="0.25">
      <c r="P722" s="73"/>
    </row>
    <row r="723" spans="16:16" ht="15.75" customHeight="1" x14ac:dyDescent="0.25">
      <c r="P723" s="73"/>
    </row>
    <row r="724" spans="16:16" ht="15.75" customHeight="1" x14ac:dyDescent="0.25">
      <c r="P724" s="73"/>
    </row>
    <row r="725" spans="16:16" ht="15.75" customHeight="1" x14ac:dyDescent="0.25">
      <c r="P725" s="73"/>
    </row>
    <row r="726" spans="16:16" ht="15.75" customHeight="1" x14ac:dyDescent="0.25">
      <c r="P726" s="73"/>
    </row>
    <row r="727" spans="16:16" ht="15.75" customHeight="1" x14ac:dyDescent="0.25">
      <c r="P727" s="73"/>
    </row>
    <row r="728" spans="16:16" ht="15.75" customHeight="1" x14ac:dyDescent="0.25">
      <c r="P728" s="73"/>
    </row>
    <row r="729" spans="16:16" ht="15.75" customHeight="1" x14ac:dyDescent="0.25">
      <c r="P729" s="73"/>
    </row>
    <row r="730" spans="16:16" ht="15.75" customHeight="1" x14ac:dyDescent="0.25">
      <c r="P730" s="73"/>
    </row>
    <row r="731" spans="16:16" ht="15.75" customHeight="1" x14ac:dyDescent="0.25">
      <c r="P731" s="73"/>
    </row>
    <row r="732" spans="16:16" ht="15.75" customHeight="1" x14ac:dyDescent="0.25">
      <c r="P732" s="73"/>
    </row>
    <row r="733" spans="16:16" ht="15.75" customHeight="1" x14ac:dyDescent="0.25">
      <c r="P733" s="73"/>
    </row>
    <row r="734" spans="16:16" ht="15.75" customHeight="1" x14ac:dyDescent="0.25">
      <c r="P734" s="73"/>
    </row>
    <row r="735" spans="16:16" ht="15.75" customHeight="1" x14ac:dyDescent="0.25">
      <c r="P735" s="73"/>
    </row>
    <row r="736" spans="16:16" ht="15.75" customHeight="1" x14ac:dyDescent="0.25">
      <c r="P736" s="73"/>
    </row>
    <row r="737" spans="16:16" ht="15.75" customHeight="1" x14ac:dyDescent="0.25">
      <c r="P737" s="73"/>
    </row>
    <row r="738" spans="16:16" ht="15.75" customHeight="1" x14ac:dyDescent="0.25">
      <c r="P738" s="73"/>
    </row>
    <row r="739" spans="16:16" ht="15.75" customHeight="1" x14ac:dyDescent="0.25">
      <c r="P739" s="73"/>
    </row>
    <row r="740" spans="16:16" ht="15.75" customHeight="1" x14ac:dyDescent="0.25">
      <c r="P740" s="73"/>
    </row>
    <row r="741" spans="16:16" ht="15.75" customHeight="1" x14ac:dyDescent="0.25">
      <c r="P741" s="73"/>
    </row>
    <row r="742" spans="16:16" ht="15.75" customHeight="1" x14ac:dyDescent="0.25">
      <c r="P742" s="73"/>
    </row>
    <row r="743" spans="16:16" ht="15.75" customHeight="1" x14ac:dyDescent="0.25">
      <c r="P743" s="73"/>
    </row>
    <row r="744" spans="16:16" ht="15.75" customHeight="1" x14ac:dyDescent="0.25">
      <c r="P744" s="73"/>
    </row>
    <row r="745" spans="16:16" ht="15.75" customHeight="1" x14ac:dyDescent="0.25">
      <c r="P745" s="73"/>
    </row>
    <row r="746" spans="16:16" ht="15.75" customHeight="1" x14ac:dyDescent="0.25">
      <c r="P746" s="73"/>
    </row>
    <row r="747" spans="16:16" ht="15.75" customHeight="1" x14ac:dyDescent="0.25">
      <c r="P747" s="73"/>
    </row>
    <row r="748" spans="16:16" ht="15.75" customHeight="1" x14ac:dyDescent="0.25">
      <c r="P748" s="73"/>
    </row>
    <row r="749" spans="16:16" ht="15.75" customHeight="1" x14ac:dyDescent="0.25">
      <c r="P749" s="73"/>
    </row>
    <row r="750" spans="16:16" ht="15.75" customHeight="1" x14ac:dyDescent="0.25">
      <c r="P750" s="73"/>
    </row>
    <row r="751" spans="16:16" ht="15.75" customHeight="1" x14ac:dyDescent="0.25">
      <c r="P751" s="73"/>
    </row>
    <row r="752" spans="16:16" ht="15.75" customHeight="1" x14ac:dyDescent="0.25">
      <c r="P752" s="73"/>
    </row>
    <row r="753" spans="16:16" ht="15.75" customHeight="1" x14ac:dyDescent="0.25">
      <c r="P753" s="73"/>
    </row>
    <row r="754" spans="16:16" ht="15.75" customHeight="1" x14ac:dyDescent="0.25">
      <c r="P754" s="73"/>
    </row>
    <row r="755" spans="16:16" ht="15.75" customHeight="1" x14ac:dyDescent="0.25">
      <c r="P755" s="73"/>
    </row>
    <row r="756" spans="16:16" ht="15.75" customHeight="1" x14ac:dyDescent="0.25">
      <c r="P756" s="73"/>
    </row>
    <row r="757" spans="16:16" ht="15.75" customHeight="1" x14ac:dyDescent="0.25">
      <c r="P757" s="73"/>
    </row>
    <row r="758" spans="16:16" ht="15.75" customHeight="1" x14ac:dyDescent="0.25">
      <c r="P758" s="73"/>
    </row>
    <row r="759" spans="16:16" ht="15.75" customHeight="1" x14ac:dyDescent="0.25">
      <c r="P759" s="73"/>
    </row>
    <row r="760" spans="16:16" ht="15.75" customHeight="1" x14ac:dyDescent="0.25">
      <c r="P760" s="73"/>
    </row>
    <row r="761" spans="16:16" ht="15.75" customHeight="1" x14ac:dyDescent="0.25">
      <c r="P761" s="73"/>
    </row>
    <row r="762" spans="16:16" ht="15.75" customHeight="1" x14ac:dyDescent="0.25">
      <c r="P762" s="73"/>
    </row>
    <row r="763" spans="16:16" ht="15.75" customHeight="1" x14ac:dyDescent="0.25">
      <c r="P763" s="73"/>
    </row>
    <row r="764" spans="16:16" ht="15.75" customHeight="1" x14ac:dyDescent="0.25">
      <c r="P764" s="73"/>
    </row>
    <row r="765" spans="16:16" ht="15.75" customHeight="1" x14ac:dyDescent="0.25">
      <c r="P765" s="73"/>
    </row>
    <row r="766" spans="16:16" ht="15.75" customHeight="1" x14ac:dyDescent="0.25">
      <c r="P766" s="73"/>
    </row>
    <row r="767" spans="16:16" ht="15.75" customHeight="1" x14ac:dyDescent="0.25">
      <c r="P767" s="73"/>
    </row>
    <row r="768" spans="16:16" ht="15.75" customHeight="1" x14ac:dyDescent="0.25">
      <c r="P768" s="73"/>
    </row>
    <row r="769" spans="16:16" ht="15.75" customHeight="1" x14ac:dyDescent="0.25">
      <c r="P769" s="73"/>
    </row>
    <row r="770" spans="16:16" ht="15.75" customHeight="1" x14ac:dyDescent="0.25">
      <c r="P770" s="73"/>
    </row>
    <row r="771" spans="16:16" ht="15.75" customHeight="1" x14ac:dyDescent="0.25">
      <c r="P771" s="73"/>
    </row>
    <row r="772" spans="16:16" ht="15.75" customHeight="1" x14ac:dyDescent="0.25">
      <c r="P772" s="73"/>
    </row>
    <row r="773" spans="16:16" ht="15.75" customHeight="1" x14ac:dyDescent="0.25">
      <c r="P773" s="73"/>
    </row>
    <row r="774" spans="16:16" ht="15.75" customHeight="1" x14ac:dyDescent="0.25">
      <c r="P774" s="73"/>
    </row>
    <row r="775" spans="16:16" ht="15.75" customHeight="1" x14ac:dyDescent="0.25">
      <c r="P775" s="73"/>
    </row>
    <row r="776" spans="16:16" ht="15.75" customHeight="1" x14ac:dyDescent="0.25">
      <c r="P776" s="73"/>
    </row>
    <row r="777" spans="16:16" ht="15.75" customHeight="1" x14ac:dyDescent="0.25">
      <c r="P777" s="73"/>
    </row>
    <row r="778" spans="16:16" ht="15.75" customHeight="1" x14ac:dyDescent="0.25">
      <c r="P778" s="73"/>
    </row>
    <row r="779" spans="16:16" ht="15.75" customHeight="1" x14ac:dyDescent="0.25">
      <c r="P779" s="73"/>
    </row>
    <row r="780" spans="16:16" ht="15.75" customHeight="1" x14ac:dyDescent="0.25">
      <c r="P780" s="73"/>
    </row>
    <row r="781" spans="16:16" ht="15.75" customHeight="1" x14ac:dyDescent="0.25">
      <c r="P781" s="73"/>
    </row>
    <row r="782" spans="16:16" ht="15.75" customHeight="1" x14ac:dyDescent="0.25">
      <c r="P782" s="73"/>
    </row>
    <row r="783" spans="16:16" ht="15.75" customHeight="1" x14ac:dyDescent="0.25">
      <c r="P783" s="73"/>
    </row>
    <row r="784" spans="16:16" ht="15.75" customHeight="1" x14ac:dyDescent="0.25">
      <c r="P784" s="73"/>
    </row>
    <row r="785" spans="16:16" ht="15.75" customHeight="1" x14ac:dyDescent="0.25">
      <c r="P785" s="73"/>
    </row>
    <row r="786" spans="16:16" ht="15.75" customHeight="1" x14ac:dyDescent="0.25">
      <c r="P786" s="73"/>
    </row>
    <row r="787" spans="16:16" ht="15.75" customHeight="1" x14ac:dyDescent="0.25">
      <c r="P787" s="73"/>
    </row>
    <row r="788" spans="16:16" ht="15.75" customHeight="1" x14ac:dyDescent="0.25">
      <c r="P788" s="73"/>
    </row>
    <row r="789" spans="16:16" ht="15.75" customHeight="1" x14ac:dyDescent="0.25">
      <c r="P789" s="73"/>
    </row>
    <row r="790" spans="16:16" ht="15.75" customHeight="1" x14ac:dyDescent="0.25">
      <c r="P790" s="73"/>
    </row>
    <row r="791" spans="16:16" ht="15.75" customHeight="1" x14ac:dyDescent="0.25">
      <c r="P791" s="73"/>
    </row>
    <row r="792" spans="16:16" ht="15.75" customHeight="1" x14ac:dyDescent="0.25">
      <c r="P792" s="73"/>
    </row>
    <row r="793" spans="16:16" ht="15.75" customHeight="1" x14ac:dyDescent="0.25">
      <c r="P793" s="73"/>
    </row>
    <row r="794" spans="16:16" ht="15.75" customHeight="1" x14ac:dyDescent="0.25">
      <c r="P794" s="73"/>
    </row>
    <row r="795" spans="16:16" ht="15.75" customHeight="1" x14ac:dyDescent="0.25">
      <c r="P795" s="73"/>
    </row>
    <row r="796" spans="16:16" ht="15.75" customHeight="1" x14ac:dyDescent="0.25">
      <c r="P796" s="73"/>
    </row>
    <row r="797" spans="16:16" ht="15.75" customHeight="1" x14ac:dyDescent="0.25">
      <c r="P797" s="73"/>
    </row>
    <row r="798" spans="16:16" ht="15.75" customHeight="1" x14ac:dyDescent="0.25">
      <c r="P798" s="73"/>
    </row>
    <row r="799" spans="16:16" ht="15.75" customHeight="1" x14ac:dyDescent="0.25">
      <c r="P799" s="73"/>
    </row>
    <row r="800" spans="16:16" ht="15.75" customHeight="1" x14ac:dyDescent="0.25">
      <c r="P800" s="73"/>
    </row>
    <row r="801" spans="16:16" ht="15.75" customHeight="1" x14ac:dyDescent="0.25">
      <c r="P801" s="73"/>
    </row>
    <row r="802" spans="16:16" ht="15.75" customHeight="1" x14ac:dyDescent="0.25">
      <c r="P802" s="73"/>
    </row>
    <row r="803" spans="16:16" ht="15.75" customHeight="1" x14ac:dyDescent="0.25">
      <c r="P803" s="73"/>
    </row>
    <row r="804" spans="16:16" ht="15.75" customHeight="1" x14ac:dyDescent="0.25">
      <c r="P804" s="73"/>
    </row>
    <row r="805" spans="16:16" ht="15.75" customHeight="1" x14ac:dyDescent="0.25">
      <c r="P805" s="73"/>
    </row>
    <row r="806" spans="16:16" ht="15.75" customHeight="1" x14ac:dyDescent="0.25">
      <c r="P806" s="73"/>
    </row>
    <row r="807" spans="16:16" ht="15.75" customHeight="1" x14ac:dyDescent="0.25">
      <c r="P807" s="73"/>
    </row>
    <row r="808" spans="16:16" ht="15.75" customHeight="1" x14ac:dyDescent="0.25">
      <c r="P808" s="73"/>
    </row>
    <row r="809" spans="16:16" ht="15.75" customHeight="1" x14ac:dyDescent="0.25">
      <c r="P809" s="73"/>
    </row>
    <row r="810" spans="16:16" ht="15.75" customHeight="1" x14ac:dyDescent="0.25">
      <c r="P810" s="73"/>
    </row>
    <row r="811" spans="16:16" ht="15.75" customHeight="1" x14ac:dyDescent="0.25">
      <c r="P811" s="73"/>
    </row>
    <row r="812" spans="16:16" ht="15.75" customHeight="1" x14ac:dyDescent="0.25">
      <c r="P812" s="73"/>
    </row>
    <row r="813" spans="16:16" ht="15.75" customHeight="1" x14ac:dyDescent="0.25">
      <c r="P813" s="73"/>
    </row>
    <row r="814" spans="16:16" ht="15.75" customHeight="1" x14ac:dyDescent="0.25">
      <c r="P814" s="73"/>
    </row>
    <row r="815" spans="16:16" ht="15.75" customHeight="1" x14ac:dyDescent="0.25">
      <c r="P815" s="73"/>
    </row>
    <row r="816" spans="16:16" ht="15.75" customHeight="1" x14ac:dyDescent="0.25">
      <c r="P816" s="73"/>
    </row>
    <row r="817" spans="16:16" ht="15.75" customHeight="1" x14ac:dyDescent="0.25">
      <c r="P817" s="73"/>
    </row>
    <row r="818" spans="16:16" ht="15.75" customHeight="1" x14ac:dyDescent="0.25">
      <c r="P818" s="73"/>
    </row>
    <row r="819" spans="16:16" ht="15.75" customHeight="1" x14ac:dyDescent="0.25">
      <c r="P819" s="73"/>
    </row>
    <row r="820" spans="16:16" ht="15.75" customHeight="1" x14ac:dyDescent="0.25">
      <c r="P820" s="73"/>
    </row>
    <row r="821" spans="16:16" ht="15.75" customHeight="1" x14ac:dyDescent="0.25">
      <c r="P821" s="73"/>
    </row>
    <row r="822" spans="16:16" ht="15.75" customHeight="1" x14ac:dyDescent="0.25">
      <c r="P822" s="73"/>
    </row>
    <row r="823" spans="16:16" ht="15.75" customHeight="1" x14ac:dyDescent="0.25">
      <c r="P823" s="73"/>
    </row>
    <row r="824" spans="16:16" ht="15.75" customHeight="1" x14ac:dyDescent="0.25">
      <c r="P824" s="73"/>
    </row>
    <row r="825" spans="16:16" ht="15.75" customHeight="1" x14ac:dyDescent="0.25">
      <c r="P825" s="73"/>
    </row>
    <row r="826" spans="16:16" ht="15.75" customHeight="1" x14ac:dyDescent="0.25">
      <c r="P826" s="73"/>
    </row>
    <row r="827" spans="16:16" ht="15.75" customHeight="1" x14ac:dyDescent="0.25">
      <c r="P827" s="73"/>
    </row>
    <row r="828" spans="16:16" ht="15.75" customHeight="1" x14ac:dyDescent="0.25">
      <c r="P828" s="73"/>
    </row>
    <row r="829" spans="16:16" ht="15.75" customHeight="1" x14ac:dyDescent="0.25">
      <c r="P829" s="73"/>
    </row>
    <row r="830" spans="16:16" ht="15.75" customHeight="1" x14ac:dyDescent="0.25">
      <c r="P830" s="73"/>
    </row>
    <row r="831" spans="16:16" ht="15.75" customHeight="1" x14ac:dyDescent="0.25">
      <c r="P831" s="73"/>
    </row>
    <row r="832" spans="16:16" ht="15.75" customHeight="1" x14ac:dyDescent="0.25">
      <c r="P832" s="73"/>
    </row>
    <row r="833" spans="16:16" ht="15.75" customHeight="1" x14ac:dyDescent="0.25">
      <c r="P833" s="73"/>
    </row>
    <row r="834" spans="16:16" ht="15.75" customHeight="1" x14ac:dyDescent="0.25">
      <c r="P834" s="73"/>
    </row>
    <row r="835" spans="16:16" ht="15.75" customHeight="1" x14ac:dyDescent="0.25">
      <c r="P835" s="73"/>
    </row>
    <row r="836" spans="16:16" ht="15.75" customHeight="1" x14ac:dyDescent="0.25">
      <c r="P836" s="73"/>
    </row>
    <row r="837" spans="16:16" ht="15.75" customHeight="1" x14ac:dyDescent="0.25">
      <c r="P837" s="73"/>
    </row>
    <row r="838" spans="16:16" ht="15.75" customHeight="1" x14ac:dyDescent="0.25">
      <c r="P838" s="73"/>
    </row>
    <row r="839" spans="16:16" ht="15.75" customHeight="1" x14ac:dyDescent="0.25">
      <c r="P839" s="73"/>
    </row>
    <row r="840" spans="16:16" ht="15.75" customHeight="1" x14ac:dyDescent="0.25">
      <c r="P840" s="73"/>
    </row>
    <row r="841" spans="16:16" ht="15.75" customHeight="1" x14ac:dyDescent="0.25">
      <c r="P841" s="73"/>
    </row>
    <row r="842" spans="16:16" ht="15.75" customHeight="1" x14ac:dyDescent="0.25">
      <c r="P842" s="73"/>
    </row>
    <row r="843" spans="16:16" ht="15.75" customHeight="1" x14ac:dyDescent="0.25">
      <c r="P843" s="73"/>
    </row>
    <row r="844" spans="16:16" ht="15.75" customHeight="1" x14ac:dyDescent="0.25">
      <c r="P844" s="73"/>
    </row>
    <row r="845" spans="16:16" ht="15.75" customHeight="1" x14ac:dyDescent="0.25">
      <c r="P845" s="73"/>
    </row>
    <row r="846" spans="16:16" ht="15.75" customHeight="1" x14ac:dyDescent="0.25">
      <c r="P846" s="73"/>
    </row>
    <row r="847" spans="16:16" ht="15.75" customHeight="1" x14ac:dyDescent="0.25">
      <c r="P847" s="73"/>
    </row>
    <row r="848" spans="16:16" ht="15.75" customHeight="1" x14ac:dyDescent="0.25">
      <c r="P848" s="73"/>
    </row>
    <row r="849" spans="16:16" ht="15.75" customHeight="1" x14ac:dyDescent="0.25">
      <c r="P849" s="73"/>
    </row>
    <row r="850" spans="16:16" ht="15.75" customHeight="1" x14ac:dyDescent="0.25">
      <c r="P850" s="73"/>
    </row>
    <row r="851" spans="16:16" ht="15.75" customHeight="1" x14ac:dyDescent="0.25">
      <c r="P851" s="73"/>
    </row>
    <row r="852" spans="16:16" ht="15.75" customHeight="1" x14ac:dyDescent="0.25">
      <c r="P852" s="73"/>
    </row>
    <row r="853" spans="16:16" ht="15.75" customHeight="1" x14ac:dyDescent="0.25">
      <c r="P853" s="73"/>
    </row>
    <row r="854" spans="16:16" ht="15.75" customHeight="1" x14ac:dyDescent="0.25">
      <c r="P854" s="73"/>
    </row>
    <row r="855" spans="16:16" ht="15.75" customHeight="1" x14ac:dyDescent="0.25">
      <c r="P855" s="73"/>
    </row>
    <row r="856" spans="16:16" ht="15.75" customHeight="1" x14ac:dyDescent="0.25">
      <c r="P856" s="73"/>
    </row>
    <row r="857" spans="16:16" ht="15.75" customHeight="1" x14ac:dyDescent="0.25">
      <c r="P857" s="73"/>
    </row>
    <row r="858" spans="16:16" ht="15.75" customHeight="1" x14ac:dyDescent="0.25">
      <c r="P858" s="73"/>
    </row>
    <row r="859" spans="16:16" ht="15.75" customHeight="1" x14ac:dyDescent="0.25">
      <c r="P859" s="73"/>
    </row>
    <row r="860" spans="16:16" ht="15.75" customHeight="1" x14ac:dyDescent="0.25">
      <c r="P860" s="73"/>
    </row>
    <row r="861" spans="16:16" ht="15.75" customHeight="1" x14ac:dyDescent="0.25">
      <c r="P861" s="73"/>
    </row>
    <row r="862" spans="16:16" ht="15.75" customHeight="1" x14ac:dyDescent="0.25">
      <c r="P862" s="73"/>
    </row>
    <row r="863" spans="16:16" ht="15.75" customHeight="1" x14ac:dyDescent="0.25">
      <c r="P863" s="73"/>
    </row>
    <row r="864" spans="16:16" ht="15.75" customHeight="1" x14ac:dyDescent="0.25">
      <c r="P864" s="73"/>
    </row>
    <row r="865" spans="16:16" ht="15.75" customHeight="1" x14ac:dyDescent="0.25">
      <c r="P865" s="73"/>
    </row>
    <row r="866" spans="16:16" ht="15.75" customHeight="1" x14ac:dyDescent="0.25">
      <c r="P866" s="73"/>
    </row>
    <row r="867" spans="16:16" ht="15.75" customHeight="1" x14ac:dyDescent="0.25">
      <c r="P867" s="73"/>
    </row>
    <row r="868" spans="16:16" ht="15.75" customHeight="1" x14ac:dyDescent="0.25">
      <c r="P868" s="73"/>
    </row>
    <row r="869" spans="16:16" ht="15.75" customHeight="1" x14ac:dyDescent="0.25">
      <c r="P869" s="73"/>
    </row>
    <row r="870" spans="16:16" ht="15.75" customHeight="1" x14ac:dyDescent="0.25">
      <c r="P870" s="73"/>
    </row>
    <row r="871" spans="16:16" ht="15.75" customHeight="1" x14ac:dyDescent="0.25">
      <c r="P871" s="73"/>
    </row>
    <row r="872" spans="16:16" ht="15.75" customHeight="1" x14ac:dyDescent="0.25">
      <c r="P872" s="73"/>
    </row>
    <row r="873" spans="16:16" ht="15.75" customHeight="1" x14ac:dyDescent="0.25">
      <c r="P873" s="73"/>
    </row>
    <row r="874" spans="16:16" ht="15.75" customHeight="1" x14ac:dyDescent="0.25">
      <c r="P874" s="73"/>
    </row>
    <row r="875" spans="16:16" ht="15.75" customHeight="1" x14ac:dyDescent="0.25">
      <c r="P875" s="73"/>
    </row>
    <row r="876" spans="16:16" ht="15.75" customHeight="1" x14ac:dyDescent="0.25">
      <c r="P876" s="73"/>
    </row>
    <row r="877" spans="16:16" ht="15.75" customHeight="1" x14ac:dyDescent="0.25">
      <c r="P877" s="73"/>
    </row>
    <row r="878" spans="16:16" ht="15.75" customHeight="1" x14ac:dyDescent="0.25">
      <c r="P878" s="73"/>
    </row>
    <row r="879" spans="16:16" ht="15.75" customHeight="1" x14ac:dyDescent="0.25">
      <c r="P879" s="73"/>
    </row>
    <row r="880" spans="16:16" ht="15.75" customHeight="1" x14ac:dyDescent="0.25">
      <c r="P880" s="73"/>
    </row>
    <row r="881" spans="16:16" ht="15.75" customHeight="1" x14ac:dyDescent="0.25">
      <c r="P881" s="73"/>
    </row>
    <row r="882" spans="16:16" ht="15.75" customHeight="1" x14ac:dyDescent="0.25">
      <c r="P882" s="73"/>
    </row>
    <row r="883" spans="16:16" ht="15.75" customHeight="1" x14ac:dyDescent="0.25">
      <c r="P883" s="73"/>
    </row>
    <row r="884" spans="16:16" ht="15.75" customHeight="1" x14ac:dyDescent="0.25">
      <c r="P884" s="73"/>
    </row>
    <row r="885" spans="16:16" ht="15.75" customHeight="1" x14ac:dyDescent="0.25">
      <c r="P885" s="73"/>
    </row>
    <row r="886" spans="16:16" ht="15.75" customHeight="1" x14ac:dyDescent="0.25">
      <c r="P886" s="73"/>
    </row>
    <row r="887" spans="16:16" ht="15.75" customHeight="1" x14ac:dyDescent="0.25">
      <c r="P887" s="73"/>
    </row>
    <row r="888" spans="16:16" ht="15.75" customHeight="1" x14ac:dyDescent="0.25">
      <c r="P888" s="73"/>
    </row>
    <row r="889" spans="16:16" ht="15.75" customHeight="1" x14ac:dyDescent="0.25">
      <c r="P889" s="73"/>
    </row>
    <row r="890" spans="16:16" ht="15.75" customHeight="1" x14ac:dyDescent="0.25">
      <c r="P890" s="73"/>
    </row>
    <row r="891" spans="16:16" ht="15.75" customHeight="1" x14ac:dyDescent="0.25">
      <c r="P891" s="73"/>
    </row>
    <row r="892" spans="16:16" ht="15.75" customHeight="1" x14ac:dyDescent="0.25">
      <c r="P892" s="73"/>
    </row>
    <row r="893" spans="16:16" ht="15.75" customHeight="1" x14ac:dyDescent="0.25">
      <c r="P893" s="73"/>
    </row>
    <row r="894" spans="16:16" ht="15.75" customHeight="1" x14ac:dyDescent="0.25">
      <c r="P894" s="73"/>
    </row>
    <row r="895" spans="16:16" ht="15.75" customHeight="1" x14ac:dyDescent="0.25">
      <c r="P895" s="73"/>
    </row>
    <row r="896" spans="16:16" ht="15.75" customHeight="1" x14ac:dyDescent="0.25">
      <c r="P896" s="73"/>
    </row>
    <row r="897" spans="16:16" ht="15.75" customHeight="1" x14ac:dyDescent="0.25">
      <c r="P897" s="73"/>
    </row>
    <row r="898" spans="16:16" ht="15.75" customHeight="1" x14ac:dyDescent="0.25">
      <c r="P898" s="73"/>
    </row>
    <row r="899" spans="16:16" ht="15.75" customHeight="1" x14ac:dyDescent="0.25">
      <c r="P899" s="73"/>
    </row>
    <row r="900" spans="16:16" ht="15.75" customHeight="1" x14ac:dyDescent="0.25">
      <c r="P900" s="73"/>
    </row>
    <row r="901" spans="16:16" ht="15.75" customHeight="1" x14ac:dyDescent="0.25">
      <c r="P901" s="73"/>
    </row>
    <row r="902" spans="16:16" ht="15.75" customHeight="1" x14ac:dyDescent="0.25">
      <c r="P902" s="73"/>
    </row>
    <row r="903" spans="16:16" ht="15.75" customHeight="1" x14ac:dyDescent="0.25">
      <c r="P903" s="73"/>
    </row>
    <row r="904" spans="16:16" ht="15.75" customHeight="1" x14ac:dyDescent="0.25">
      <c r="P904" s="73"/>
    </row>
    <row r="905" spans="16:16" ht="15.75" customHeight="1" x14ac:dyDescent="0.25">
      <c r="P905" s="73"/>
    </row>
    <row r="906" spans="16:16" ht="15.75" customHeight="1" x14ac:dyDescent="0.25">
      <c r="P906" s="73"/>
    </row>
    <row r="907" spans="16:16" ht="15.75" customHeight="1" x14ac:dyDescent="0.25">
      <c r="P907" s="73"/>
    </row>
    <row r="908" spans="16:16" ht="15.75" customHeight="1" x14ac:dyDescent="0.25">
      <c r="P908" s="73"/>
    </row>
    <row r="909" spans="16:16" ht="15.75" customHeight="1" x14ac:dyDescent="0.25">
      <c r="P909" s="73"/>
    </row>
    <row r="910" spans="16:16" ht="15.75" customHeight="1" x14ac:dyDescent="0.25">
      <c r="P910" s="73"/>
    </row>
    <row r="911" spans="16:16" ht="15.75" customHeight="1" x14ac:dyDescent="0.25">
      <c r="P911" s="73"/>
    </row>
    <row r="912" spans="16:16" ht="15.75" customHeight="1" x14ac:dyDescent="0.25">
      <c r="P912" s="73"/>
    </row>
    <row r="913" spans="16:16" ht="15.75" customHeight="1" x14ac:dyDescent="0.25">
      <c r="P913" s="73"/>
    </row>
    <row r="914" spans="16:16" ht="15.75" customHeight="1" x14ac:dyDescent="0.25">
      <c r="P914" s="73"/>
    </row>
    <row r="915" spans="16:16" ht="15.75" customHeight="1" x14ac:dyDescent="0.25">
      <c r="P915" s="73"/>
    </row>
    <row r="916" spans="16:16" ht="15.75" customHeight="1" x14ac:dyDescent="0.25">
      <c r="P916" s="73"/>
    </row>
    <row r="917" spans="16:16" ht="15.75" customHeight="1" x14ac:dyDescent="0.25">
      <c r="P917" s="73"/>
    </row>
    <row r="918" spans="16:16" ht="15.75" customHeight="1" x14ac:dyDescent="0.25">
      <c r="P918" s="73"/>
    </row>
    <row r="919" spans="16:16" ht="15.75" customHeight="1" x14ac:dyDescent="0.25">
      <c r="P919" s="73"/>
    </row>
    <row r="920" spans="16:16" ht="15.75" customHeight="1" x14ac:dyDescent="0.25">
      <c r="P920" s="73"/>
    </row>
    <row r="921" spans="16:16" ht="15.75" customHeight="1" x14ac:dyDescent="0.25">
      <c r="P921" s="73"/>
    </row>
    <row r="922" spans="16:16" ht="15.75" customHeight="1" x14ac:dyDescent="0.25">
      <c r="P922" s="73"/>
    </row>
    <row r="923" spans="16:16" ht="15.75" customHeight="1" x14ac:dyDescent="0.25">
      <c r="P923" s="73"/>
    </row>
    <row r="924" spans="16:16" ht="15.75" customHeight="1" x14ac:dyDescent="0.25">
      <c r="P924" s="73"/>
    </row>
    <row r="925" spans="16:16" ht="15.75" customHeight="1" x14ac:dyDescent="0.25">
      <c r="P925" s="73"/>
    </row>
    <row r="926" spans="16:16" ht="15.75" customHeight="1" x14ac:dyDescent="0.25">
      <c r="P926" s="73"/>
    </row>
    <row r="927" spans="16:16" ht="15.75" customHeight="1" x14ac:dyDescent="0.25">
      <c r="P927" s="73"/>
    </row>
    <row r="928" spans="16:16" ht="15.75" customHeight="1" x14ac:dyDescent="0.25">
      <c r="P928" s="73"/>
    </row>
    <row r="929" spans="16:16" ht="15.75" customHeight="1" x14ac:dyDescent="0.25">
      <c r="P929" s="73"/>
    </row>
    <row r="930" spans="16:16" ht="15.75" customHeight="1" x14ac:dyDescent="0.25">
      <c r="P930" s="73"/>
    </row>
    <row r="931" spans="16:16" ht="15.75" customHeight="1" x14ac:dyDescent="0.25">
      <c r="P931" s="73"/>
    </row>
    <row r="932" spans="16:16" ht="15.75" customHeight="1" x14ac:dyDescent="0.25">
      <c r="P932" s="73"/>
    </row>
    <row r="933" spans="16:16" ht="15.75" customHeight="1" x14ac:dyDescent="0.25">
      <c r="P933" s="73"/>
    </row>
    <row r="934" spans="16:16" ht="15.75" customHeight="1" x14ac:dyDescent="0.25">
      <c r="P934" s="73"/>
    </row>
    <row r="935" spans="16:16" ht="15.75" customHeight="1" x14ac:dyDescent="0.25">
      <c r="P935" s="73"/>
    </row>
    <row r="936" spans="16:16" ht="15.75" customHeight="1" x14ac:dyDescent="0.25">
      <c r="P936" s="73"/>
    </row>
    <row r="937" spans="16:16" ht="15.75" customHeight="1" x14ac:dyDescent="0.25">
      <c r="P937" s="73"/>
    </row>
    <row r="938" spans="16:16" ht="15.75" customHeight="1" x14ac:dyDescent="0.25">
      <c r="P938" s="73"/>
    </row>
    <row r="939" spans="16:16" ht="15.75" customHeight="1" x14ac:dyDescent="0.25">
      <c r="P939" s="73"/>
    </row>
    <row r="940" spans="16:16" ht="15.75" customHeight="1" x14ac:dyDescent="0.25">
      <c r="P940" s="73"/>
    </row>
    <row r="941" spans="16:16" ht="15.75" customHeight="1" x14ac:dyDescent="0.25">
      <c r="P941" s="73"/>
    </row>
    <row r="942" spans="16:16" ht="15.75" customHeight="1" x14ac:dyDescent="0.25">
      <c r="P942" s="73"/>
    </row>
    <row r="943" spans="16:16" ht="15.75" customHeight="1" x14ac:dyDescent="0.25">
      <c r="P943" s="73"/>
    </row>
    <row r="944" spans="16:16" ht="15.75" customHeight="1" x14ac:dyDescent="0.25">
      <c r="P944" s="73"/>
    </row>
    <row r="945" spans="16:16" ht="15.75" customHeight="1" x14ac:dyDescent="0.25">
      <c r="P945" s="73"/>
    </row>
    <row r="946" spans="16:16" ht="15.75" customHeight="1" x14ac:dyDescent="0.25">
      <c r="P946" s="73"/>
    </row>
    <row r="947" spans="16:16" ht="15.75" customHeight="1" x14ac:dyDescent="0.25">
      <c r="P947" s="73"/>
    </row>
    <row r="948" spans="16:16" ht="15.75" customHeight="1" x14ac:dyDescent="0.25">
      <c r="P948" s="73"/>
    </row>
    <row r="949" spans="16:16" ht="15.75" customHeight="1" x14ac:dyDescent="0.25">
      <c r="P949" s="73"/>
    </row>
    <row r="950" spans="16:16" ht="15.75" customHeight="1" x14ac:dyDescent="0.25">
      <c r="P950" s="73"/>
    </row>
    <row r="951" spans="16:16" ht="15.75" customHeight="1" x14ac:dyDescent="0.25">
      <c r="P951" s="73"/>
    </row>
    <row r="952" spans="16:16" ht="15.75" customHeight="1" x14ac:dyDescent="0.25">
      <c r="P952" s="73"/>
    </row>
    <row r="953" spans="16:16" ht="15.75" customHeight="1" x14ac:dyDescent="0.25">
      <c r="P953" s="73"/>
    </row>
    <row r="954" spans="16:16" ht="15.75" customHeight="1" x14ac:dyDescent="0.25">
      <c r="P954" s="73"/>
    </row>
    <row r="955" spans="16:16" ht="15.75" customHeight="1" x14ac:dyDescent="0.25">
      <c r="P955" s="73"/>
    </row>
    <row r="956" spans="16:16" ht="15.75" customHeight="1" x14ac:dyDescent="0.25">
      <c r="P956" s="73"/>
    </row>
    <row r="957" spans="16:16" ht="15.75" customHeight="1" x14ac:dyDescent="0.25">
      <c r="P957" s="73"/>
    </row>
    <row r="958" spans="16:16" ht="15.75" customHeight="1" x14ac:dyDescent="0.25">
      <c r="P958" s="73"/>
    </row>
    <row r="959" spans="16:16" ht="15.75" customHeight="1" x14ac:dyDescent="0.25">
      <c r="P959" s="73"/>
    </row>
    <row r="960" spans="16:16" ht="15.75" customHeight="1" x14ac:dyDescent="0.25">
      <c r="P960" s="73"/>
    </row>
    <row r="961" spans="16:16" ht="15.75" customHeight="1" x14ac:dyDescent="0.25">
      <c r="P961" s="73"/>
    </row>
    <row r="962" spans="16:16" ht="15.75" customHeight="1" x14ac:dyDescent="0.25">
      <c r="P962" s="73"/>
    </row>
    <row r="963" spans="16:16" ht="15.75" customHeight="1" x14ac:dyDescent="0.25">
      <c r="P963" s="73"/>
    </row>
    <row r="964" spans="16:16" ht="15.75" customHeight="1" x14ac:dyDescent="0.25">
      <c r="P964" s="73"/>
    </row>
    <row r="965" spans="16:16" ht="15.75" customHeight="1" x14ac:dyDescent="0.25">
      <c r="P965" s="73"/>
    </row>
    <row r="966" spans="16:16" ht="15.75" customHeight="1" x14ac:dyDescent="0.25">
      <c r="P966" s="73"/>
    </row>
    <row r="967" spans="16:16" ht="15.75" customHeight="1" x14ac:dyDescent="0.25">
      <c r="P967" s="73"/>
    </row>
    <row r="968" spans="16:16" ht="15.75" customHeight="1" x14ac:dyDescent="0.25">
      <c r="P968" s="73"/>
    </row>
    <row r="969" spans="16:16" ht="15.75" customHeight="1" x14ac:dyDescent="0.25">
      <c r="P969" s="73"/>
    </row>
    <row r="970" spans="16:16" ht="15.75" customHeight="1" x14ac:dyDescent="0.25">
      <c r="P970" s="73"/>
    </row>
    <row r="971" spans="16:16" ht="15.75" customHeight="1" x14ac:dyDescent="0.25">
      <c r="P971" s="73"/>
    </row>
    <row r="972" spans="16:16" ht="15.75" customHeight="1" x14ac:dyDescent="0.25">
      <c r="P972" s="73"/>
    </row>
    <row r="973" spans="16:16" ht="15.75" customHeight="1" x14ac:dyDescent="0.25">
      <c r="P973" s="73"/>
    </row>
    <row r="974" spans="16:16" ht="15.75" customHeight="1" x14ac:dyDescent="0.25">
      <c r="P974" s="73"/>
    </row>
    <row r="975" spans="16:16" ht="15.75" customHeight="1" x14ac:dyDescent="0.25">
      <c r="P975" s="73"/>
    </row>
    <row r="976" spans="16:16" ht="15.75" customHeight="1" x14ac:dyDescent="0.25">
      <c r="P976" s="73"/>
    </row>
    <row r="977" spans="16:16" ht="15.75" customHeight="1" x14ac:dyDescent="0.25">
      <c r="P977" s="73"/>
    </row>
    <row r="978" spans="16:16" ht="15.75" customHeight="1" x14ac:dyDescent="0.25">
      <c r="P978" s="73"/>
    </row>
    <row r="979" spans="16:16" ht="15.75" customHeight="1" x14ac:dyDescent="0.25">
      <c r="P979" s="73"/>
    </row>
    <row r="980" spans="16:16" ht="15.75" customHeight="1" x14ac:dyDescent="0.25">
      <c r="P980" s="73"/>
    </row>
    <row r="981" spans="16:16" ht="15.75" customHeight="1" x14ac:dyDescent="0.25">
      <c r="P981" s="73"/>
    </row>
    <row r="982" spans="16:16" ht="15.75" customHeight="1" x14ac:dyDescent="0.25">
      <c r="P982" s="73"/>
    </row>
    <row r="983" spans="16:16" ht="15.75" customHeight="1" x14ac:dyDescent="0.25">
      <c r="P983" s="73"/>
    </row>
    <row r="984" spans="16:16" ht="15.75" customHeight="1" x14ac:dyDescent="0.25">
      <c r="P984" s="73"/>
    </row>
    <row r="985" spans="16:16" ht="15.75" customHeight="1" x14ac:dyDescent="0.25">
      <c r="P985" s="73"/>
    </row>
    <row r="986" spans="16:16" ht="15.75" customHeight="1" x14ac:dyDescent="0.25">
      <c r="P986" s="73"/>
    </row>
    <row r="987" spans="16:16" ht="15.75" customHeight="1" x14ac:dyDescent="0.25">
      <c r="P987" s="73"/>
    </row>
    <row r="988" spans="16:16" ht="15.75" customHeight="1" x14ac:dyDescent="0.25">
      <c r="P988" s="73"/>
    </row>
    <row r="989" spans="16:16" ht="15.75" customHeight="1" x14ac:dyDescent="0.25">
      <c r="P989" s="73"/>
    </row>
    <row r="990" spans="16:16" ht="15.75" customHeight="1" x14ac:dyDescent="0.25">
      <c r="P990" s="73"/>
    </row>
    <row r="991" spans="16:16" ht="15.75" customHeight="1" x14ac:dyDescent="0.25">
      <c r="P991" s="73"/>
    </row>
    <row r="992" spans="16:16" ht="15.75" customHeight="1" x14ac:dyDescent="0.25">
      <c r="P992" s="73"/>
    </row>
    <row r="993" spans="16:16" ht="15.75" customHeight="1" x14ac:dyDescent="0.25">
      <c r="P993" s="73"/>
    </row>
    <row r="994" spans="16:16" ht="15.75" customHeight="1" x14ac:dyDescent="0.25">
      <c r="P994" s="73"/>
    </row>
    <row r="995" spans="16:16" ht="15.75" customHeight="1" x14ac:dyDescent="0.25">
      <c r="P995" s="73"/>
    </row>
    <row r="996" spans="16:16" ht="15.75" customHeight="1" x14ac:dyDescent="0.25">
      <c r="P996" s="73"/>
    </row>
    <row r="997" spans="16:16" ht="15.75" customHeight="1" x14ac:dyDescent="0.25">
      <c r="P997" s="73"/>
    </row>
    <row r="998" spans="16:16" ht="15.75" customHeight="1" x14ac:dyDescent="0.25">
      <c r="P998" s="73"/>
    </row>
    <row r="999" spans="16:16" ht="15.75" customHeight="1" x14ac:dyDescent="0.25">
      <c r="P999" s="73"/>
    </row>
    <row r="1000" spans="16:16" ht="15.75" customHeight="1" x14ac:dyDescent="0.25">
      <c r="P1000" s="73"/>
    </row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Participants</vt:lpstr>
      <vt:lpstr>50 - All</vt:lpstr>
      <vt:lpstr>100- All</vt:lpstr>
      <vt:lpstr>200 - All</vt:lpstr>
      <vt:lpstr>400 - All</vt:lpstr>
      <vt:lpstr>800 - ALL</vt:lpstr>
      <vt:lpstr>4x100 - ALL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2018-05-14T01:29:02Z</dcterms:created>
  <dcterms:modified xsi:type="dcterms:W3CDTF">2018-05-24T15:33:39Z</dcterms:modified>
</cp:coreProperties>
</file>